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9"/>
  </bookViews>
  <sheets>
    <sheet name="3101" sheetId="1" r:id="rId1"/>
    <sheet name="3102" sheetId="2" r:id="rId2"/>
    <sheet name="3105" sheetId="3" r:id="rId3"/>
    <sheet name="3111" sheetId="4" r:id="rId4"/>
    <sheet name="3121" sheetId="5" r:id="rId5"/>
    <sheet name="3171" sheetId="6" r:id="rId6"/>
    <sheet name="3172" sheetId="7" r:id="rId7"/>
    <sheet name="3192" sheetId="8" r:id="rId8"/>
    <sheet name="3200" sheetId="9" r:id="rId9"/>
    <sheet name="3241" sheetId="10" r:id="rId10"/>
    <sheet name="3242" sheetId="11" r:id="rId11"/>
    <sheet name="7323" sheetId="12" r:id="rId12"/>
    <sheet name="3048" sheetId="13" r:id="rId13"/>
  </sheets>
  <definedNames>
    <definedName name="_xlnm.Print_Area" localSheetId="12">'3048'!$A:$P</definedName>
    <definedName name="_xlnm.Print_Area" localSheetId="0">'3101'!$A:$P</definedName>
    <definedName name="_xlnm.Print_Area" localSheetId="1">'3102'!$A$1:$P$337</definedName>
    <definedName name="_xlnm.Print_Area" localSheetId="2">'3105'!$A:$P</definedName>
    <definedName name="_xlnm.Print_Area" localSheetId="3">'3111'!$A:$P</definedName>
    <definedName name="_xlnm.Print_Area" localSheetId="4">'3121'!$A:$P</definedName>
    <definedName name="_xlnm.Print_Area" localSheetId="5">'3171'!$A:$P</definedName>
    <definedName name="_xlnm.Print_Area" localSheetId="6">'3172'!$A:$P</definedName>
    <definedName name="_xlnm.Print_Area" localSheetId="7">'3192'!$A:$P</definedName>
    <definedName name="_xlnm.Print_Area" localSheetId="8">'3200'!$A:$P</definedName>
    <definedName name="_xlnm.Print_Area" localSheetId="9">'3241'!$A:$P</definedName>
    <definedName name="_xlnm.Print_Area" localSheetId="10">'3242'!$A:$P</definedName>
    <definedName name="_xlnm.Print_Area" localSheetId="11">'7323'!$A:$P</definedName>
  </definedNames>
  <calcPr fullCalcOnLoad="1"/>
</workbook>
</file>

<file path=xl/sharedStrings.xml><?xml version="1.0" encoding="utf-8"?>
<sst xmlns="http://schemas.openxmlformats.org/spreadsheetml/2006/main" count="9798" uniqueCount="443">
  <si>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</si>
  <si>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</si>
  <si>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</si>
  <si>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</si>
  <si>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</si>
  <si>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</si>
  <si>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</si>
  <si>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</si>
  <si>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</si>
  <si>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</si>
  <si>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</si>
  <si>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</si>
  <si>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</si>
  <si>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</si>
  <si>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</si>
  <si>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</si>
  <si>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</si>
  <si>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</si>
  <si>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</si>
  <si>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</si>
  <si>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</si>
  <si>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</si>
  <si>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</si>
  <si>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</si>
  <si>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</si>
  <si>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</si>
  <si>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</si>
  <si>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</si>
  <si>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</si>
  <si>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</si>
  <si>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</si>
  <si>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</si>
  <si>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</si>
  <si>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</si>
  <si>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</si>
  <si>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</si>
  <si>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</si>
  <si>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</si>
  <si>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</si>
  <si>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</si>
  <si>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</si>
  <si>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</si>
  <si>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</si>
  <si>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</si>
  <si>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</si>
  <si>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</si>
  <si>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</si>
  <si>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</si>
  <si>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</si>
  <si>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</si>
  <si>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</si>
  <si>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</si>
  <si>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</si>
  <si>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</si>
  <si>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</si>
  <si>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</si>
  <si>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</si>
  <si>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</si>
  <si>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</si>
  <si>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</si>
  <si>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</si>
  <si>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</si>
  <si>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</si>
  <si>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</si>
  <si>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</si>
  <si>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</si>
  <si>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</si>
  <si>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</si>
  <si>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</si>
  <si>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</si>
  <si>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</si>
  <si>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</si>
  <si>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</si>
  <si>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</si>
  <si>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</si>
  <si>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 xml:space="preserve">Заступник директора </t>
  </si>
  <si>
    <t>Начальник планово-економічного відділу</t>
  </si>
  <si>
    <t>А.В. Федоріна</t>
  </si>
  <si>
    <t>О.М.Хілик</t>
  </si>
  <si>
    <t>4. Мета та завдання бюджетної програми на 2019 - 2021 роки:</t>
  </si>
  <si>
    <t>2017 рік (звіт)</t>
  </si>
  <si>
    <t>2018 рік (затверджено)</t>
  </si>
  <si>
    <t>2019 рік (проект)</t>
  </si>
  <si>
    <t>Кошти, що передаються із загального фонду до спеціального фонду (бюджету розвитку)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</si>
  <si>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</si>
  <si>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3. 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</si>
  <si>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 xml:space="preserve">Надання соціальних послуг, зокрема стаціонарного догляду дітям з інвалідністю, забезпечення в стаціонарних установах системи Міністерства соціальної політики України умов для захисту прав та якості життя дітей, які потребують стороннього догляду, підтримки їх фізичного стану та соціальних контактів </t>
    </r>
  </si>
  <si>
    <t xml:space="preserve">1. Бюджетний кодекс України </t>
  </si>
  <si>
    <t xml:space="preserve">2. Проект Закону України " Про Державний бюджет України на 2019 рік" </t>
  </si>
  <si>
    <t>3. Наказ Міністерства фінансів України  «Про деякі питання запровадження програмно-цільового методу складання та виконання місцевих бюджетів»від 26.08.2014 № 836, зареєстрованого в Міністерстві юстиції України 10.09.2014 №1103/25880 (зі змінами)</t>
  </si>
  <si>
    <t>4. Типове положення про дитячий будинок-інтернат  затверджений постановою Кабінету Міністрів України від 14.03.2016 № 978" Деякі питання соціального захисту дітей з інвалідністб та осіб з інвалідністю"</t>
  </si>
  <si>
    <t>5. Постанова Кабінету міністрів України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 (зі змінами)" від 30.08.2002 № 1298</t>
  </si>
  <si>
    <t>6. Наказ Міністерства праці та соціальної політики України  "Про затвердження Норм часу і норм чисельності працівників будинків - інтернатів (усіх типів) та стаціонарних відділень територіальних центрів соціального обслуговування пенсіонерів та одиноких непрацездатних громадян системи праці та соціального захисту населення" від 01.10.2008 № 411</t>
  </si>
  <si>
    <t>7. Наказ Міністерства праці та соціальної політики України та Міністерства охорони здоров'я України від 05.10.2005 №308/519 "Про впорядкування умов оплати праці працівників закладів охорони здоров'я та установ соціального захисту населення"</t>
  </si>
  <si>
    <t>8.Наказ Міністерства  соціальної політики України  "Деякі питання комплексної реабілітації осіб з інвалідністю" від 09.08.2016 № 855</t>
  </si>
  <si>
    <t xml:space="preserve">9. Наказ Міністерства  соціальної політики України "Деякі питанна діяльності реабілітаційних  установ  для осіб з інвалідністю" від 31.10.2016 №1252 </t>
  </si>
  <si>
    <t>10. Наказ Міністерства соціальної політики України "Про затвердження Порядку виплати надбавки за вислугу років працівниками державних та комунальних установ соціального захисту населення"  від 15.06.2011 №239</t>
  </si>
  <si>
    <t>11. Постанова Кабінету Міністрів України  "Про встановлення надбавки окремим працівникам установ соціального захисту населення"від 29.09.2010 № 875</t>
  </si>
  <si>
    <t xml:space="preserve">12. Постанова Кабінету Міністрів України "Про реалізацію окремих положень частини першої  статті 57 Закону України "Про освіту", частини першої статті 25 Закону України "Про загальну середню освіту", частини другої статті 18 і частини першої статті 22 Закону України "Про позашкільну освіту"  від 31.01.2001 №78 </t>
  </si>
  <si>
    <t>13. Постанова Кабінету Міністрів України  "Про затвердження Порядку виплати надбавки за вислугу років медичним та фармацевтичним працівникам державних та комунальних закладів охорони здоров'я" від 29.09.2009 №1418</t>
  </si>
  <si>
    <t>14. Постанова Кабінету Міністрів України "Про встановлення надбавки педагогічним працівникам дошкільних, позашкільних, загальноосвітніх, професійно-технічних навчальних закладів, вищих навчальних закладів I-II рівня акредитації, інших установ і закладів незалежно від їх підпорядкування" від 23.03.2012 № 373</t>
  </si>
  <si>
    <t>15. Типове положення про дитячий будинок-інтернат  затверджений постановою Кабінету Міністрів України від 14.03.2016 № 978" Деякі питання соціального захисту дітей з інвалідністб та осіб з інвалідністю"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</si>
  <si>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Забезпечення соціальними послугами стаціонарного догляду з наданням місця для проживання дітям з вадами фізичного та розумового розвитку</t>
    </r>
  </si>
  <si>
    <t>2020 рік (прогноз)</t>
  </si>
  <si>
    <t>2021 рік (прогноз)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</si>
  <si>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</si>
  <si>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2017 - 20219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</si>
  <si>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</si>
  <si>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</si>
  <si>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1) витрати за напрямами використання бюджетних коштів у 2017 - 2019 роках:</t>
  </si>
  <si>
    <t>2) надходження для виконання бюджетної програми у 2020 - 2021 роках:</t>
  </si>
  <si>
    <t>1) надходження для виконання бюджетної програми у 2017 - 2019 роках:</t>
  </si>
  <si>
    <t>1) результативні показники бюджетної програми у 2017 - 2020 роках:</t>
  </si>
  <si>
    <t>2) результативні показники бюджетної програми у 2020 - 2021 роках:</t>
  </si>
  <si>
    <t>2018 рік (план)</t>
  </si>
  <si>
    <t>2019 рік</t>
  </si>
  <si>
    <t>2020 рік</t>
  </si>
  <si>
    <t>1) місцеві/регіональні програми, які виконуються в межах бюджетної програми у 2017 - 2019 роках:</t>
  </si>
  <si>
    <t>2) місцеві/регіональні програми, які виконуються в межах бюджетної програми у 2020 - 2021 роках:</t>
  </si>
  <si>
    <t>12. Об'єкти, які виконуються в межах бюджетної програми за рахунок коштів бюджету розвитку у 2017 - 2019 роках: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</si>
  <si>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</si>
  <si>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</si>
  <si>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</si>
  <si>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</si>
  <si>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</si>
  <si>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</si>
  <si>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</si>
  <si>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</si>
  <si>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</si>
  <si>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</si>
  <si>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</si>
  <si>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</si>
  <si>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</si>
  <si>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Реконструкція та реставрація інших об'єктів</t>
  </si>
  <si>
    <t>2) витрати за напрямами використання бюджетних коштів у 2020 - 2021 роках:</t>
  </si>
  <si>
    <t>Виплата заробітної плати працівникам установи</t>
  </si>
  <si>
    <t>Інші видатки пов’язанні із забезпеченням функціонування установи</t>
  </si>
  <si>
    <t>1.</t>
  </si>
  <si>
    <t>2.</t>
  </si>
  <si>
    <t>3.</t>
  </si>
  <si>
    <t>кількість установ</t>
  </si>
  <si>
    <t>кількість штатних одиниць</t>
  </si>
  <si>
    <t>в тому числі:</t>
  </si>
  <si>
    <t>лікарі</t>
  </si>
  <si>
    <t>педагогічний персонал</t>
  </si>
  <si>
    <t>середній медичний персонал</t>
  </si>
  <si>
    <t>молодший медичний персонал</t>
  </si>
  <si>
    <t>інші спеціалісти</t>
  </si>
  <si>
    <t>інші працівники</t>
  </si>
  <si>
    <t>одиниць</t>
  </si>
  <si>
    <t>Мережа установ та закладів</t>
  </si>
  <si>
    <t>Штатний розпис</t>
  </si>
  <si>
    <t>кількість місць в установах</t>
  </si>
  <si>
    <t>кількість користувачів послуг</t>
  </si>
  <si>
    <t>кількість ліжко-днів</t>
  </si>
  <si>
    <t>ліжок</t>
  </si>
  <si>
    <t>осіб</t>
  </si>
  <si>
    <t>тис.                                 ліжко-днів</t>
  </si>
  <si>
    <t xml:space="preserve">Звіт  про використання ліжкового фонду будинків-інтернатів </t>
  </si>
  <si>
    <t>4.</t>
  </si>
  <si>
    <t>витрати на утримання з розрахунку на одного користувача на рік</t>
  </si>
  <si>
    <t>розрахунково</t>
  </si>
  <si>
    <t>чисельність користувачів послуг відносно чисельності фахових спеціалістів, на одного фахівця</t>
  </si>
  <si>
    <t>лікарів</t>
  </si>
  <si>
    <t>у т.ч. на одного фахівця з числа:</t>
  </si>
  <si>
    <t xml:space="preserve">інші працівники </t>
  </si>
  <si>
    <t>грн</t>
  </si>
  <si>
    <t xml:space="preserve"> розрахунково</t>
  </si>
  <si>
    <t>частка користувачів послуг відносно кількості осіб, які потребують цих послуг</t>
  </si>
  <si>
    <t xml:space="preserve">житлова площа на одного користувача послуг </t>
  </si>
  <si>
    <t>%</t>
  </si>
  <si>
    <t>кв.м</t>
  </si>
  <si>
    <t>Паспорти технічного опису конструктивних елементів будинків та споруд установ</t>
  </si>
  <si>
    <t>Обов’язкові виплати</t>
  </si>
  <si>
    <t xml:space="preserve">Стимулюючі доплати та  надбавки  </t>
  </si>
  <si>
    <t>Матеріальна допомога</t>
  </si>
  <si>
    <t>14. Бюджетні зобов'язання у 2017 - 2021 роках:</t>
  </si>
  <si>
    <t>Премії</t>
  </si>
  <si>
    <t>2018 рік</t>
  </si>
  <si>
    <t>1) кредиторська заборгованість місцевого бюджету у 2017 році:</t>
  </si>
  <si>
    <t>2) кредиторська заборгованість місцевого бюджету у 2018 - 2019 роках:</t>
  </si>
  <si>
    <t>3) дебіторська заборгованість у 2017 - 2019 роках:</t>
  </si>
  <si>
    <t>Дебіторська заборгованість на 01.01.2017</t>
  </si>
  <si>
    <t>Дебіторська заборгованість на 01.01.2018</t>
  </si>
  <si>
    <t>Очікувана дебіторська заборгованість на 01.01.2019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</si>
  <si>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</si>
  <si>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2017 році, та очікувані результати у 2018 році.</t>
  </si>
  <si>
    <t>13. 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роки.</t>
  </si>
  <si>
    <t>Використані видатки 2017 року дали змогу виконати в повному обсязі завдання покладені на установи. Використання запланованих видатків на 2019 рік та очікувані на 2020-2021 роки дадуть змогу в повному обсязі виконувати покладені на установи завдання.</t>
  </si>
  <si>
    <t>Забезпечення концентрації фінансових ресурсів по спеціальному фонду та використання їх  установами відбувається у відповідності до Бюджетного кодексу України, постанови КМУ від 28.02.2002 .№ 228 "Про затвердження порядку складання, розгляду, затвердження та основних вимог до виконання кошторисів бюджетних установ"та наказу Міністерства фінансів України від 28.01.02р. №57.  Для капітального ремонту приміщення пральні Ніжинського дитячого будинку-інтернат необхідно додаткові кошти у сумі 1140,6 тис. грн (згідно експертизи кошторисна вартість станом на 15.02.2018 року )</t>
  </si>
  <si>
    <t>Благодійни внески, гранти та подарунки</t>
  </si>
  <si>
    <t>Плата за оренду майна бюджетних установ </t>
  </si>
  <si>
    <t>Надходження бюджетних установ від реалізації в установленому порядку майна (крім нерухомого майна) </t>
  </si>
  <si>
    <t>25010300 </t>
  </si>
  <si>
    <t>25010400 </t>
  </si>
  <si>
    <t xml:space="preserve">Зобов'язання по загальному фонду у 2017 і 2018 роках взяті в межах коштів, затверджених кошторисом на утримання установ. Станом на 01.01.2018 року кредиторська заборгованість по загальному фонду виникла у з'вязку з відсутністю фінансування наприкінці 2017 року. У 2018 році зобов'язання планується виконати на 100 %, при наявності фінансування у межах затверджених кошторисів та проведенням коштів органами ДКСУ
видатків у повному обсязі, відповідно до зареєстрованих фінансових зобов'язань.
</t>
  </si>
  <si>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</si>
  <si>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</si>
  <si>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</si>
  <si>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</si>
  <si>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</si>
  <si>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(код Типової відомчої класифікації видатків та кредитування місцевих бюджетів)</t>
  </si>
  <si>
    <t xml:space="preserve"> (код Типової відомчої класифікації видатків та кредитування місцевих бюджетів)</t>
  </si>
  <si>
    <t>1. Департамент соціального захисту населення Чернігівської обласної державної адміністрації</t>
  </si>
  <si>
    <t>(_0_) (_8_)</t>
  </si>
  <si>
    <t>2. Департамент соціального захисту населення Чернігівської обласної державної адміністрації</t>
  </si>
  <si>
    <t>(0) (_8_) (_1_)</t>
  </si>
  <si>
    <t>(_0_) (_8_) (_1_) (_3_) (_1_) (_0_) (_1_)</t>
  </si>
  <si>
    <t>(_0_) (_8_) (_1_) (_3_) (_1_) (_0_) (_2_)</t>
  </si>
  <si>
    <t>3. 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</si>
  <si>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 xml:space="preserve">Надання соціальних послуг громадянам похилого віку, особам з інвалідністю, зокрема стаціонарного догляду, забезпечення в стаціонарних установах системи Міністерства соціальної політики України умов для захисту прав та якості життя осіб, які потребують стороннього догляду, підтримки їх фізичного стану та соціальних контактів 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</si>
  <si>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Забезпечення соціальними послугами в будинках-інтернатах усіх типів, пансіонатах для громадян похилого віку та інвалідів</t>
    </r>
  </si>
  <si>
    <t xml:space="preserve">4. Типове Положення про будинок-інтернат для громадян похилого віку та інвалідів, геріатричний пансіонат, пансіонат для ветеранів війни і праці. Типове Положення про психоневрологічний інтернат, затверджені наказом Міністерства праці та соціальної політики України від 29 грудня 2001 р. № 549. </t>
  </si>
  <si>
    <t>12. Постанова Кабінету Міністрів України  "Про затвердження Порядку виплати надбавки за вислугу років медичним та фармацевтичним працівникам державних та комунальних закладів охорони здоров'я" від 29.09.2009 №1418</t>
  </si>
  <si>
    <t>13. Постанова Кабінету Міністрів України "Про встановлення надбавки педагогічним працівникам дошкільних, позашкільних, загальноосвітніх, професійно-технічних навчальних закладів, вищих навчальних закладів I-II рівня акредитації, інших установ і закладів незалежно від їх підпорядкування" від 23.03.2012 № 373</t>
  </si>
  <si>
    <t xml:space="preserve">Забезпечення концентрації фінансових ресурсів по спеціальному фонду та використання їх  установами відбувається у відповідності до Бюджетного кодексу України, постанови КМУ від 28.02.2002 № 228 "Про затвердження порядку складання, розгляду, затвердження та основних вимог до виконання кошторисів бюджетних установ" та наказу Міністерства фінансів України від 28.01.02р. №57.  </t>
  </si>
  <si>
    <t>(_0_) (_8_) (_1_) (_3_) (_1_) (_0_) (_5_)</t>
  </si>
  <si>
    <t xml:space="preserve">3. Надання реабілітаційних послуг особам з інвалідністю та дітям з інвалідністю </t>
  </si>
  <si>
    <t>БЮДЖЕТНИЙ ЗАПИТ НА 2019 - 2021 РОКИ індивідуальний (Форма 20__-2)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</si>
  <si>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Забезпечення діяльності центрів професійної реабілітації інвалідів та центрів соціальної реабілітації дітей з інвалідністю сфери органів праці та соціального захисту населення</t>
    </r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</si>
  <si>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 xml:space="preserve">Надання реабілітаційних послуг особам з інвалідністю та дітям з інвалідністю в  установах системи Міністерства соціальної політики України, умов для захисту прав та якості життя дітей, підтримки їх фізичного стану та соціальних контактів </t>
    </r>
  </si>
  <si>
    <t>4. Типове положення про надання реабілітаційних послуг особам з інвалідністю та дітям з інвалідністю</t>
  </si>
  <si>
    <t>кількість установ для дітей з інвалідністю</t>
  </si>
  <si>
    <t>кількість дітей з інвалідністю, які проходять реабілітацію</t>
  </si>
  <si>
    <t xml:space="preserve">кількість дітей з інваліднісью, які отримали реабілітаційні послуги </t>
  </si>
  <si>
    <t>середні витрати на реабілітацію однієї дітей з інвалідністю на рік</t>
  </si>
  <si>
    <t>кількість дітей з інвалідністю, які інтегровані в дошкільні, загальноосвітні навчальні заклади</t>
  </si>
  <si>
    <t>відсоток охоплення дітей з інвалідністю реабілітаційними послугами</t>
  </si>
  <si>
    <t>частка дітей з інвалідністю, які інтегровані в дошкільні, загальноосвітні навчальні заклади, до загальної їх чисельності</t>
  </si>
  <si>
    <t>гривень</t>
  </si>
  <si>
    <t>Звітність МСПУ</t>
  </si>
  <si>
    <t>Забезпечення концентрації фінансових ресурсів по спеціальному фонду та використання їх  установами відбувається у відповідності до Бюджетного кодексу України, постанови КМУ від 28.02.2002 № 228 "Про затвердження порядку складання, розгляду, затвердження та основних вимог до виконання кошторисів бюджетних установ" та наказу Міністерства фінансів України від 28.01.02р. №57.  Для капітального ремонту  внутрішньої системи теплопостачання та подачі гарячої води додатково потрібно кошти у сумі 650,0 тис. грн, капітального ремонту водопроводу і каналізаційної системи потрібно 500,0 тис.грн та ремонту огорожі у сумі 500,0 тис. гривень.</t>
  </si>
  <si>
    <t>(_0_) (_8_) (_1_) (_3_) (_1_) (_1_) (_1_)</t>
  </si>
  <si>
    <t>3. Утримання закладів, що надають соціальні послуги дітям, які опинились у складних життєвих обставинах</t>
  </si>
  <si>
    <t>17. Наказ Міністерства України у справах сім'ї, молоді та спорту "про затвердження Типових штатних нормативів працівників центру соціально-психологічної реабілітації дітей та молоді з функціональними обмеженнями, соціального гуртожитку, соціального центру матері та дитини" від 06.10.2005 року №2280</t>
  </si>
  <si>
    <t>18. Наказ Міністерства України у справах сім'ї, молоді та спорту "Про затвердження Типових нормативів оснащення" від 04.02.2006 №299</t>
  </si>
  <si>
    <t>4. Закон України " Про забезпечення організаційно-правових умов соціального захисту дітей-сиріт та дітей, позбавлених батьківського піклування" від 13.01.2005 року № 2342</t>
  </si>
  <si>
    <t>6. Закон України "Про соціальні послуги" від 19.06.2003 № 936</t>
  </si>
  <si>
    <t>5. Закон України "Про житловий фонд соціального призначення" від 12.01.2006 №3334-ІV</t>
  </si>
  <si>
    <t>7. Закон України " Про соціальну роботу з дітьми та молоддю" від 21.06.2001 року № 2558</t>
  </si>
  <si>
    <t>8. Закон України " Про охорону дитинства" від 26.04.2001 року № 2402</t>
  </si>
  <si>
    <t>9.Закон України " Про сприяння соціальному становленню та розвитку молоді в Україні" від 05.02.1993 року № 2998</t>
  </si>
  <si>
    <t>10.Указ Президента України "Про затвердження заходів щодо поліпшення становища дітей-сиріт і дітей, які залишилися без піклування батьків" від 17.10.1997 року №1153/97</t>
  </si>
  <si>
    <t>11.Указ Президента України "Про першочергові заходи щодо захисту прав дітей" від 11.07.2005 року №1086/2005</t>
  </si>
  <si>
    <t>12.Постанова Кабінету Міністрів України "Про затвердження Типового положення про соціальний гуртожиток для дітей-сиріт та дітей, позбавлених батьківського піклування" від 08.09.2005 року №878</t>
  </si>
  <si>
    <t>13. Постанова Кабінету Міністрів України "Про затвердження Державної програми подолання дитячої безпритульності і бездоглядності на 2006-2010 роки від 11.05.2006 року №623</t>
  </si>
  <si>
    <t>14. Постанова Кабінету Міністрів України "Про поліпшення виховання, навчання, соціального захисту та матеріального забезпечення дітей-сиріт і дітей, позбавлених батьківського піклування" від 05.04.1994 року №226</t>
  </si>
  <si>
    <t>15. Постанова Кабінету Міністрів України "Питання діяльності органів опіки та піклування, пов'язаної із захистом прав дитини" від 24.09.2008 №866</t>
  </si>
  <si>
    <t>16. Наказ Міністерства соціальної політики України  "Про умови оплати праці працівників  закладів соціального захисту дітей, закладів соціального обслуговування і центрів соціальних служб для сім"ї, дітей та молоді" від 18.05.2015 року №526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</si>
  <si>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Забезпечення надання соціальних послуг дітям, які опинились у складних життєвих обставинах та забезпечення соціально-правового захисту дітей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</si>
  <si>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Надання соціальними гуртожитками послуг дітям-сиротам та дітям, позбавленим батьківського піклування, віком від 15 до 18 років, а також особам з числа дітей-сиріт та дітей, позбавлених батьківського піклування, віком від 18 до 23 років з тимчасового проживання та створення умов для соціальної адаптації осіб, що в них проживають, та їх підготовка до самостійного життя</t>
    </r>
  </si>
  <si>
    <t>кількість соціальних гуртожитків для дітей-сиріт та дітей, позбавлених батьківського піклування</t>
  </si>
  <si>
    <t>кількість штатних працівників у соціальних гуртожитках для дітей-сиріт та дітей, позбавлених батьківського піклування</t>
  </si>
  <si>
    <t>кількість місць у соціальних гуртожитках для дітей-сиріт та дітей, позбавлених батьківського піклування</t>
  </si>
  <si>
    <t>звітність</t>
  </si>
  <si>
    <t>кількість осіб, які перебувають протягом року у соціальних гуртожитках для дітей-сиріт та дітей, позбавлених батьківського піклування</t>
  </si>
  <si>
    <t xml:space="preserve">звітність </t>
  </si>
  <si>
    <t>середньорічні витрати на одне місце в соціальних гуртожитках для дітей-сиріт та дітей, позбавлених батьківського піклування</t>
  </si>
  <si>
    <t>середньомісячна заробітна плата працівників соціальних гуртожитків для дітей-сиріт та дітей, позбавлених батьківського піклування</t>
  </si>
  <si>
    <t>кількість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забезпечені житлом протягом року</t>
  </si>
  <si>
    <t>кількість психологічних, соціально-педагогічних, юридичних, соціально-економічних та інформаційних послуг, наданих протягом року</t>
  </si>
  <si>
    <t>кількість дітей, адаптованих до самостійного життя після вибуття із соціального гуртожитку для дітей-сиріт та дітей, позбавлених батьківського піклування</t>
  </si>
  <si>
    <t>працевлаштовано</t>
  </si>
  <si>
    <t>забезпечено житлом</t>
  </si>
  <si>
    <t>відновлено родинні зв'язки</t>
  </si>
  <si>
    <t>динаміка кількості дітей-сиріт та дітей, позбавлених батьківського піклування, віком від 15 до 18 років, а також осіб з числа дітей-сиріт та дітей, позбавлених батьківського піклування, віком від 18 до 23 років, які були забезпечені житлом у регіоні за рік, порівняно з попереднім роком</t>
  </si>
  <si>
    <t>штатний розпис</t>
  </si>
  <si>
    <t>(_0_) (_8_) (_1_) (_3_) (_1_) (_2_) (_1_)</t>
  </si>
  <si>
    <t>3. Утримання та забезпечення діяльності центрів соціальних служб для сім’ї, дітей та молоді</t>
  </si>
  <si>
    <t>4. Наказ Міністерства фінансів України  «Про деякі питання запровадження програмно-цільового методу складання та виконання місцевих бюджетів»від 26.08.2014№ 836, зареєстрованого в Міністерстві юстиції України 10.09.2014 № 1103/25880 (зі змінами)</t>
  </si>
  <si>
    <t>5.Закон України «Про соціальні послуги» від 19 червня 2003 року № 966-IV, (зміни від 21.02.2016)</t>
  </si>
  <si>
    <t>6. Закон України «Про соціальну роботу з сім’ями, дітьми та молоддю» від  21 червня 2001 року № 2558-III; (зміни від 08.10.2016)</t>
  </si>
  <si>
    <t>7. Закон України «Про державні соціальні стандарти та державні соціальні гарантії», 5 жовтня 2000 року № 2017-III, (зміна від 07.04.2012р.)</t>
  </si>
  <si>
    <t xml:space="preserve">8. Постанова Кабінету Міністрів України від 01.08.2013 № 573 «Про затвердження Загального положення про центр соціальних служб для сім’ї, дітей та молоді»; </t>
  </si>
  <si>
    <t>9. Положення про Чернігівський обласний центр соціальних служб для сім’ї, дітей та молоді від 17 листопада 2016 р. № 692</t>
  </si>
  <si>
    <t>10. Розпорядження голови Чернігіської обласної державної адміністрації "Про затвердження обласної програми реформування системи закладів для дітей-сиріт та дітей, позбавлених батьківського піклування" від 28.03.2008 року № 119</t>
  </si>
  <si>
    <t>11.Розпорядження голови Чернігівської обласної державної адміністрації від 06 серпня 2013 року  № 314«Про затвердження обласного плану заходів з реалізації Національної стратегії профілактики соціального сирітства до 2020 року</t>
  </si>
  <si>
    <t>12. Рішення Чернігівської обласної ради двадцять восьма сесія шостого скликання «Про затвердження Цільвої соціальної програми протидії ВІЛ-інфекції/СНІДу на 2015-2018 роки у Чернігівській області» від 10 вересня 2015 року</t>
  </si>
  <si>
    <t>13. Рішення Чернігівської обласної ради  "Про затвердження обласної програми Молодь Чернігівщини на 2016 -2020 роки" від 29.03.2016</t>
  </si>
  <si>
    <t>14. Наказ Міністерства соціальної політики України "Про умови оплати праці працівників закладів соціального захисту дітей, закладів соціального обслуговування і центрів соціальниз служб для сім`ї, дітей та молоді" від 18.05.2015 № 526 (зі змінами)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</si>
  <si>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Надання соціальних послуг дітям, молоді та сім'ям, які опинились у складних життєвих обставинах та потребують сторонньої допомоги</t>
    </r>
  </si>
  <si>
    <t>кількість центрів соціальних служб для сім'ї, дітей та молоді</t>
  </si>
  <si>
    <t>кількість штатних працівників центрів</t>
  </si>
  <si>
    <t>кількість закладів, що надають соціальні послуги сім'ям, дітям та молоді, діяльність яких координується центрами соціальних служб для сім'ї, дітей та молоді, в тому числі:</t>
  </si>
  <si>
    <t>звітність до Мінсоцполітики</t>
  </si>
  <si>
    <t>районні ЦСССДМ</t>
  </si>
  <si>
    <t>міські ЦСССДМ</t>
  </si>
  <si>
    <t>соціальні заклади</t>
  </si>
  <si>
    <t>кількість навчальних семінарів, тренінгів для працівників місцевих центрів, закладів соціального обслуговування та фахівців, залучених до соціальної роботи</t>
  </si>
  <si>
    <t>кількість виїздів до місцевих центрів соціальних служб для сім'ї, дітей та молоді з метою моніторингу дотримання державних стандартів</t>
  </si>
  <si>
    <t>кількість підготовлених методичних рекомендацій для працівників місцевих центрів, закладів соціального обслуговування</t>
  </si>
  <si>
    <t>план роботи</t>
  </si>
  <si>
    <t>середні витрати на утримання одного центру соціальних служб для сім'ї, дітей та молоді</t>
  </si>
  <si>
    <t>тис грн</t>
  </si>
  <si>
    <t>середні витрати на забезпечення діяльності одного працівника центру соціальних служб для сім'ї, дітей та молоді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</si>
  <si>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</si>
  <si>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</si>
  <si>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динаміка кількості осіб, яким надано соціальні послуги, порівняно з минулим роком</t>
  </si>
  <si>
    <t>(_0_) (_8_) (_1_) (_3_) (_1_) (_7_) (_1_)</t>
  </si>
  <si>
    <t>3.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</si>
  <si>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 xml:space="preserve">Забезпечення здійснення компенсаційних виплат інвалідам на бензин, ремонт, технічне обслуговування автомобілів, мотоколясок, транспортне обслуговування </t>
    </r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</si>
  <si>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 xml:space="preserve">Забезпечення надання соціальних гарантій особам з інвалідістю, фізичним особам, які надають соціальні послуги громадянам похилого віку, особам з інвалідістю, дітям з інваліднісью, хворим, які не здатні до самообслуговування і потребують сторонньої допомоги  </t>
    </r>
  </si>
  <si>
    <t>3. Закон України "Про основи соціальної захищеності інвалідів в Україні" від 21.03.1991 №875-XII, ст.35</t>
  </si>
  <si>
    <t>4. Постанова Кабінету Міністрів України від 14.02.2007 № 228 "Про порядок виплати та розміри грошових компенсацій на бензин, ремонт і технічне обслуговування автомобілів та транспортне обслуговування"</t>
  </si>
  <si>
    <t>5. Наказ Міністерства фінансів України  «Про деякі питання запровадження програмно-цільового методу складання та виконання місцевих бюджетів»від 26.08.2014№ 836, зареєстрованого в Міністерстві юстиції України 10.09.2014 № 1103/25880 (зі змінами)</t>
  </si>
  <si>
    <t>Компенсаційні виплати</t>
  </si>
  <si>
    <t>Поштови витрати</t>
  </si>
  <si>
    <t>кількість осіб з інвалідністю та дітей з інвалідністю, які перебувають на обліку для забезпечення автотранспортом</t>
  </si>
  <si>
    <t>кількість осіб з інвалідністю та дітей з інвалідністю, які мають у користуванні мотоколяски</t>
  </si>
  <si>
    <t>Звіт на МСПУ "Про забезпечення інвалідів спецавтотранспортом" (форма №8)</t>
  </si>
  <si>
    <t>кількість осіб з інвалідністю та дітей з інвалідністю, які в установленому порядку забезпечені автомобілем</t>
  </si>
  <si>
    <t>кількість осіб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</si>
  <si>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</t>
  </si>
  <si>
    <t>кількість одержувачів компенсацій на бензин, ремонт, технічне обслуговування мотоколясок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</si>
  <si>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</si>
  <si>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компенсацію на бензин, ремонт, техобслуговування автомобілів, до кількості інвалідів, які забезпечені автомобілями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</si>
  <si>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</si>
  <si>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частка осіб з інвалідністю, яким виплачено компенсацію на бензин, ремонт, техобслуговування мотоколясок, до кількості інвалідів, які забезпечені мотоколясками</t>
  </si>
  <si>
    <t>(_0_) (_8_) (_1_) (_3_) (_1_) (_7_) (_2_)</t>
  </si>
  <si>
    <t>3. Встановлення телефонів особам з інвалідністю I і II груп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</si>
  <si>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Телефонізація осель інвалідів  I і II груп</t>
    </r>
  </si>
  <si>
    <t>Телефонізація осель інвалідів I і II груп</t>
  </si>
  <si>
    <t>кількість інвалідів, що перебувають на черзі на встановлення телефонів</t>
  </si>
  <si>
    <t>кількість інвалідів, яким встановлено телефони</t>
  </si>
  <si>
    <t>Ефективності</t>
  </si>
  <si>
    <t>витрати на встановлення телефону</t>
  </si>
  <si>
    <t>кількість осіб з інвалідністю, яким встановлено телефони, до кількості інвалідів, які звернулись для їх встановлення</t>
  </si>
  <si>
    <t>Книга обліку на основі заяв ПАТ "Укртелеком"</t>
  </si>
  <si>
    <t>3. Забезпечення обробки інформації з нарахування та виплати допомог і компенсацій</t>
  </si>
  <si>
    <t>(_0_) (_8_) (_1_) (_3_) (_2_) (_0_) (_0_)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</si>
  <si>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Обробка інформації з нарахування та виплати допомог, компенсацій та субсидій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</si>
  <si>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  </r>
  </si>
  <si>
    <t>4.  Положення № 644 від 28.10.2016 року "Про Чернігівський обласний центр по нарахуванню та здійсненню соціальних виплат"</t>
  </si>
  <si>
    <t>7. Наказ Міністерства соціальної політики України від 24.10.2016 № 1215 "Про затвердження умов оплати праці працівників центрів по нарахуванню та здійсненню соціальних виплат"</t>
  </si>
  <si>
    <t>6. Постанова Кабінету Міністрів України від 14.09.2016 № 630 "Питання оплати праці працівників центрів по нарахуванню та здійсненню соціальних виплат"</t>
  </si>
  <si>
    <t>Від додаткової господарської діяльності</t>
  </si>
  <si>
    <t>(_0_) (_8_) (_1_) (_3_) (_2_) (_4_) (_1_)</t>
  </si>
  <si>
    <t xml:space="preserve">3. Забезпечення діяльності інших закладів у сфері соціального захисту і соціального забезпечення </t>
  </si>
  <si>
    <t>кількість центрів соціально-психологічної допомоги</t>
  </si>
  <si>
    <t>штатна чисельність</t>
  </si>
  <si>
    <t>фонд оплати праці передбачений на утримання штатних працівників</t>
  </si>
  <si>
    <t>витрати на обробку інформації з нарахування та виплати допомог, компенсацій та субсидій за особовими справами</t>
  </si>
  <si>
    <t>загальна кількість справ</t>
  </si>
  <si>
    <t>середні витрати на обробку однієї справи</t>
  </si>
  <si>
    <t>рівень обробки інформації</t>
  </si>
  <si>
    <t>тис.грн</t>
  </si>
  <si>
    <t>грн/рік</t>
  </si>
  <si>
    <t xml:space="preserve">Кошторис </t>
  </si>
  <si>
    <t>акти інвентаризації особових рахунків та особових справ</t>
  </si>
  <si>
    <t>перебувають на тимчасовому проживанні</t>
  </si>
  <si>
    <t>середні витрати на утримання центру</t>
  </si>
  <si>
    <t xml:space="preserve">середньомісячна заробітна плата працівника центру </t>
  </si>
  <si>
    <t>проблему вирішено повністю</t>
  </si>
  <si>
    <t>проблему вирішено частково</t>
  </si>
  <si>
    <t>без позитивного результату</t>
  </si>
  <si>
    <t>кошторис</t>
  </si>
  <si>
    <t>(_0_) (_8_) (_1_) (_3_) (_1_) (_9_) (_2_)</t>
  </si>
  <si>
    <t>3. Надання фінансової підтримки громадським організаціям осіб з інвалідністю і ветеранів, діяльність яких має соціальну спрямованість</t>
  </si>
  <si>
    <t>(_0_) (_8_) (_1_) (_3_) (_2_) (_4_) (_2_)</t>
  </si>
  <si>
    <t>3. Інші заходи у сфері соціального захисту і соціального забезпечення</t>
  </si>
  <si>
    <t>обсяг підтримки</t>
  </si>
  <si>
    <t>кількість інвалідів та сімей воїнів-інтернаціоналістів, що отримують матеріальну допомогу</t>
  </si>
  <si>
    <t>середній розмір матеріальної допомоги на 1 отримувача</t>
  </si>
  <si>
    <t>збільшення середнього розміру матеріальної допомоги на 1 отримувача</t>
  </si>
  <si>
    <t xml:space="preserve">кількість заходів, проведених громадськими організаціями </t>
  </si>
  <si>
    <t xml:space="preserve">вартість проведення заходів громадськими організаціями </t>
  </si>
  <si>
    <t xml:space="preserve">кількість громадських організацій </t>
  </si>
  <si>
    <t xml:space="preserve">середні витрати на проведення одного заходу громадськими організаціями </t>
  </si>
  <si>
    <t>темп зростання кількості заходів, спрямованих на забезпечення ефективного розв'язання соціальних проблем ветеранів, порівняно з попереднім роком</t>
  </si>
  <si>
    <t xml:space="preserve">кількість осіб, які взяли участь у заходах громадських організацій </t>
  </si>
  <si>
    <t>протокол зібрання</t>
  </si>
  <si>
    <t>звернення громадських організацій</t>
  </si>
  <si>
    <t>(_0_) (_8_) (_1_) (_7_) (_3_) (_2_) (_3_)</t>
  </si>
  <si>
    <t>3.Будівництво установ та закладів соціальної сфери</t>
  </si>
  <si>
    <t>Надходження із спеціального фонду бюджету</t>
  </si>
  <si>
    <t>середні витрати на реконструкцію одного об’єкту</t>
  </si>
  <si>
    <t>рівень готовності об’єкту реконструкції</t>
  </si>
  <si>
    <t>проектна-кошорисная документація</t>
  </si>
  <si>
    <t>4. Мета та завдання бюджетної програми на 2019 - 2021 роки: Забезпечення розвитку інфраструктури території</t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</si>
  <si>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Виготовлення проектно-кошторисної документації з експертизою та забезпечення реконструкції об’єктів</t>
    </r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</si>
  <si>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Будівництво установ та закладів соціальної сфери</t>
    </r>
  </si>
  <si>
    <t>Реконструкції об’єктів та виготовлення проектно-кошторисної документації</t>
  </si>
  <si>
    <t>4.Закон України "Про статус ветеранів війни, гарантії їх соціального захисту" №3551-XII від 22.10.1993 р.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</si>
  <si>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Фінансова допомога громадським організаціям інвалідів і ветеранів для захисту інтересів інвалідів та ветеранів, інтеграції інвалідів у суспільство</t>
    </r>
  </si>
  <si>
    <r>
      <t xml:space="preserve">2) завдання бюджетної програми: </t>
    </r>
    <r>
      <rPr>
        <sz val="11"/>
        <color indexed="8"/>
        <rFont val="Times New Roman"/>
        <family val="1"/>
      </rPr>
      <t>Реалізація соціального захисту та соціального забезпечення ветеранів та осіб з інвалідністю шляхом надання фінансової підтримки таким громадським організаціям</t>
    </r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</si>
  <si>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Забезпечення діяльності центрів, які здійснюють надання соціальної підтримки молоді, сім'ям з дітьми, які перебувають у складних життєвих обставинах та потребують допомоги із забезпеченням місця для проживання. Соціальна підтримка та реабілітація учасників бойових дій, членів їх родин та сімей загиблих</t>
    </r>
  </si>
  <si>
    <r>
      <t>2) завдання бюджетної програми:</t>
    </r>
    <r>
      <rPr>
        <sz val="11"/>
        <color indexed="8"/>
        <rFont val="Times New Roman"/>
        <family val="1"/>
      </rPr>
      <t>Забезпечення діяльності центруякі здійснюють надання соціальної підтримки молоді, сім'ям з дітьми, які перебувають у складних життєвих обставинах та потребують допомоги із забезпеченням місця для проживання. Проводять соціальну підтримку та реабілітація учасників бойових дій, членів їх родин та сімей загиблих</t>
    </r>
  </si>
  <si>
    <t>6. Наказ Міністерства соціальної політики України "Про умови оплати праці працівників закладів соціального захисту дітей, закладів соціального обслуговування і центрів соціальниз служб для сім`ї, дітей та молоді" від 18.05.2015 № 526 (зі змінами)</t>
  </si>
  <si>
    <t>4.  Положення про центр соціально-психологічної допомоги, Положення про соціальний центр матері та дитини, Центр комплексної реабілітації та обслуговування учасників бойових дій, членів їх родин та сімей загиблих</t>
  </si>
  <si>
    <t>середні витрати на утримання центру соціальних служб для сім'ї, дітей та молоді</t>
  </si>
  <si>
    <t>4.Програма фінансової підтримки обласних громадських організацій інвалідів та ветеранів на 2016 - 2020 роки від 10.09.2015 року (зі змінами).</t>
  </si>
  <si>
    <t>2017 рік</t>
  </si>
  <si>
    <t>Інші спеціалісти</t>
  </si>
  <si>
    <t>Інші працівники</t>
  </si>
  <si>
    <t xml:space="preserve">Педагоги </t>
  </si>
  <si>
    <t>педагоги</t>
  </si>
  <si>
    <t>5.</t>
  </si>
  <si>
    <t>Субвенції та поточні трансферти організаціям</t>
  </si>
  <si>
    <t>Фінансова підтримка</t>
  </si>
  <si>
    <t>Поштови видатки</t>
  </si>
  <si>
    <t>Матеріальна допомоги</t>
  </si>
  <si>
    <t>5.Програма  соціальної підтримки учасників антитерористичної операції, членів їх сімей та бійців-добровольців у Чернігівській області на 2019-2018 роки</t>
  </si>
  <si>
    <t>6. Наказ Міністерства фінансів України  «Про деякі питання запровадження програмно-цільового методу складання та виконання місцевих бюджетів»від 26.08.2014№ 836, зареєстрованого в Міністерстві юстиції України 10.09.2014 № 1103/25880 (зі змінами)</t>
  </si>
  <si>
    <t xml:space="preserve">7. Проект Програми соціальної підтримки учасників антитерористичної операції, членів їх сімей та бійців-добровольців у Чернігівській області на 2019-2023 роки </t>
  </si>
  <si>
    <t>8.Закон України "Про основи соціальної захищеності інвалідів в Україні" від 21.03.1991 №875-XII</t>
  </si>
  <si>
    <t>9. Закон України  "Про статус ветеранів війни, гарантії їх соціального захисту" від 22.10.1993 № 3551-XII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</si>
  <si>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Забезпечення соціальної підтримки інвалідів, бійців-добровольців, сімей воїнів-інтернаціоналістів, які загинули в Афганістані та загиблих (померлих) учасників АТО</t>
    </r>
  </si>
  <si>
    <r>
      <t xml:space="preserve">Виплата матеріальної допомоги: </t>
    </r>
    <r>
      <rPr>
        <sz val="11"/>
        <color indexed="8"/>
        <rFont val="Times New Roman"/>
        <family val="1"/>
      </rPr>
      <t>Виплата матеріальної допомоги інвалідам, ветеранам, сім'ям воїнів-інтернаціоналістів, які загинули в Афганістані та членам сімей загиблих учасників АТО, надання одноразової матеріальної допомоги особам, які визначені бійцями-добровольцями АТО, виплата грошової допомоги на спорудження надгробка на могилі загиблого (померлого) учасника АТО</t>
    </r>
  </si>
  <si>
    <t>Виготовлення проектно-кошторисної документації</t>
  </si>
  <si>
    <t xml:space="preserve">обсяг видатків </t>
  </si>
  <si>
    <t>кількість об’єктів</t>
  </si>
  <si>
    <t>обсяг робіт</t>
  </si>
  <si>
    <t>Виготовлення проектно - кошторисної документації за проектом "Реконструкція системи опалення у відділеннях для проживання осіб з інвалідністю Городнянського психоневрологічного інтернату, що знаходиться за адресою: Чернігівська область, м. Городня, вул. Шевченко, 108А"</t>
  </si>
  <si>
    <t xml:space="preserve"> Реконструкція  димової  труби  автономної  котельної  установки   банно-прального  комбінату  без  зміни  зовнішніх  геометричних  параметрів    в  Орлівському   психоневрологічному  інтернаті  в с.Дачне  Корюківського  району  Чернігівської  області з виготовленням проектно-кошторисної документації</t>
  </si>
  <si>
    <t xml:space="preserve">Виготовлення проектно-кошторисної документації за проектом «Будівництво  свердловини для  водопостачання  в  Орлівському  психоневрологічному  інтернат в  с.Дачне   Корюковського  району Чернігівської  області </t>
  </si>
  <si>
    <t>Розроблення проектно-кошторисної документації«Реконструкція існуючої зливної каналізації Чернігівського геріатричного пансіонату по вул. Леоніда Пашина, 12, м. Чернігів»</t>
  </si>
  <si>
    <t>Виготовлення проектно-кошторисної документації за проектом «Реконструкція приміщення кухні з заміною вікон, дверей, вентиляції та повною заміною обладнання Чернігівського геріатричного пансіонату по вул. Леоніда Пашина, 12, м. Чернігів»</t>
  </si>
  <si>
    <t>Виготовлення проектно-кошторисної документації за проектом «Реконструкція приміщення пральні з заміною вікон, дверей, вентиляції та повною заміною обладнання Чернігівського геріатричного пансіонату по вул. Леоніда Пашина, 12, м. Чернігів»</t>
  </si>
  <si>
    <t>«Реконструкція водовідведення зливної каналізації Чернігівського геріатричного пансіонату по вул. Леоніда Пашина, 12, м. Чернігів»</t>
  </si>
  <si>
    <t>«Реконструкція огорожі комунальної установи "Обласний центр комплексної реабілітації дітей з інвалідністю "Відродження" Чернігівської обласної ради по вул. Доценка, 34, м.Чернігів"</t>
  </si>
  <si>
    <t>«Реконструкція системи опалення комунальної установи "Обласний центр комплексної реабілітації дітей з інвалідністю "Відродження" Чернігівської</t>
  </si>
  <si>
    <t>«Реконструкція (технічне переоснащення)системи протипожежного захисту комунальної установи "Обласний центр комплексної реабілітації дітей з інвалідністю "Відродження" Чернігівської обласної ради по вул. Доценка, 34, м.Чернігів"</t>
  </si>
  <si>
    <t>"Реконструкція житлового корпусу №2 (перша черга будівництва), харчоблоку-їдальні (друга черга будівництва) Червоненського психоневрологічного інтернату в с. Билка по вул Загребелля, 74 Коропського району, Чернігівської області" на проведення переоцінки проектно-кошторисної документації з експертизою</t>
  </si>
  <si>
    <t>«Реконструкція труби котельні Червоненського психоневрологічному інтернату, в тому числі виготовлення проектно-кошторисної документації</t>
  </si>
  <si>
    <t>«Реконструкція димової труби корпусу №1 автономної котельної установки без змін зовнішніх геометричних параментрів в Орлівському психоневрологічному інтернаті в с. Дачне, Корюківського району, Чернігівської області» з експетризою проекту</t>
  </si>
  <si>
    <t>«Реконструкція тепломережі житлового корпусу № 1 в Орлівському психоневрологічному інтернаті в с. Дачне, Корюківського району, Чернігівської області»</t>
  </si>
  <si>
    <t>«Реконструкція приміщення вхідного вузла з встановленням підйомника в Ніжинському дитячому будинку-інтернаті, по вул. Березанська,44а в м. Ніжині, Чернігівської області»</t>
  </si>
  <si>
    <t>«Реконструкція обласного  центру соціальної реабілітації дітей-інвалідів по вул. Доценка, 34, м. Чернігів»</t>
  </si>
  <si>
    <t>Перерахунок в поточні ціни проектно-кошторисної документації робочого проекту «Реконструкція димової труби корпусу №1 автономної котельної установки без змін зовнішніх геометричних параментрів в Орлівському психоневрологічному інтернаті в с. Дачне, Корюківського району, Чернігівської області» з експетризою проекту</t>
  </si>
  <si>
    <t>Виготовлення проектно-кошторисної документації з експертизою проекту "Проведення заходів з теплореновації будівель обласного центру соціальної реабілітації дітей-інвалідів по вул. Доценка, 34, м. Чернігів"</t>
  </si>
  <si>
    <t>(_0_) (_8_) (_1_) (_3_) (_0_) (_4_) (_8_)</t>
  </si>
  <si>
    <t>3. Надання при народженні дитини одноразової натуральної допомоги "пакунок малюка"  (видатки за рахунок коштів субвенції з держбюджету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віку)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</si>
  <si>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Надання при народженні дитини одноразової натуральної допомоги "пакунок малюка"</t>
    </r>
  </si>
  <si>
    <r>
      <t xml:space="preserve">Виплата матеріальної допомоги: </t>
    </r>
    <r>
      <rPr>
        <sz val="11"/>
        <color indexed="8"/>
        <rFont val="Times New Roman"/>
        <family val="1"/>
      </rPr>
      <t>Надання при народженні дитини одноразової натуральної допомоги "пакунок малюка"</t>
    </r>
  </si>
  <si>
    <t>4.Постанова Кабінету Міністрів України від 20.06.2018 р. № 512 "Деякі питання реалізації пілотного проекту із надання при народженні дитини одноразової натуральної допомоги "пакунок малюка", наказ Міністерства фінансів України від 26.07.2018 № 649 "Про внесення зміни до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методу"</t>
  </si>
  <si>
    <t>Натуральна допомога</t>
  </si>
  <si>
    <t>обсяг допомоги</t>
  </si>
  <si>
    <t>кількість жінок, які стоять на обліку у жіночих консультаціях та планують народити дитину</t>
  </si>
  <si>
    <t>інформація Управління охорони здоров`я облдержадміністрації</t>
  </si>
  <si>
    <t>середній розмір одноразової натуральної допомоги з розрахунку на одного отримувача</t>
  </si>
  <si>
    <t xml:space="preserve">Отримання допомоги "пакунок малюка" </t>
  </si>
  <si>
    <t>п.2 Постанови КМУ від 20.06.2018р. № 512</t>
  </si>
  <si>
    <t>звітні дані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</si>
</sst>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"/>
    <numFmt numFmtId="195" formatCode="#,##0.00&quot;₴&quot;"/>
    <numFmt numFmtId="196" formatCode="#,##0.00_₴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9" fillId="0" borderId="10" xfId="0" applyFont="1" applyBorder="1" applyAlignment="1">
      <alignment horizontal="left" wrapText="1"/>
    </xf>
    <xf numFmtId="0" fontId="49" fillId="0" borderId="14" xfId="0" applyFont="1" applyBorder="1" applyAlignment="1">
      <alignment horizontal="left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93" fontId="2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 vertical="center" wrapText="1"/>
    </xf>
    <xf numFmtId="2" fontId="49" fillId="0" borderId="0" xfId="0" applyNumberFormat="1" applyFont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 vertical="center" wrapText="1"/>
    </xf>
    <xf numFmtId="2" fontId="49" fillId="0" borderId="0" xfId="0" applyNumberFormat="1" applyFont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/>
    </xf>
    <xf numFmtId="0" fontId="0" fillId="0" borderId="0" xfId="0" applyAlignment="1">
      <alignment horizontal="justify" vertical="top" wrapText="1"/>
    </xf>
    <xf numFmtId="2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2" fontId="1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2" fontId="1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18" xfId="0" applyFont="1" applyFill="1" applyBorder="1" applyAlignment="1">
      <alignment horizontal="left" wrapText="1"/>
    </xf>
    <xf numFmtId="196" fontId="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vertical="center" wrapText="1"/>
    </xf>
    <xf numFmtId="2" fontId="53" fillId="0" borderId="0" xfId="0" applyNumberFormat="1" applyFont="1" applyAlignment="1">
      <alignment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344"/>
  <sheetViews>
    <sheetView view="pageBreakPreview" zoomScale="60" zoomScalePageLayoutView="0" workbookViewId="0" topLeftCell="A319">
      <selection activeCell="N81" sqref="N81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3" width="15.8515625" style="1" customWidth="1"/>
    <col min="4" max="5" width="14.57421875" style="1" customWidth="1"/>
    <col min="6" max="6" width="13.8515625" style="1" customWidth="1"/>
    <col min="7" max="7" width="14.421875" style="1" customWidth="1"/>
    <col min="8" max="8" width="15.140625" style="1" customWidth="1"/>
    <col min="9" max="9" width="11.28125" style="1" customWidth="1"/>
    <col min="10" max="10" width="14.28125" style="1" customWidth="1"/>
    <col min="11" max="11" width="15.57421875" style="1" customWidth="1"/>
    <col min="12" max="12" width="13.140625" style="1" customWidth="1"/>
    <col min="13" max="13" width="11.28125" style="1" customWidth="1"/>
    <col min="14" max="14" width="14.85156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85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207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2.25" customHeight="1">
      <c r="A15" s="114" t="s">
        <v>86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15">
      <c r="A16" s="114" t="s">
        <v>102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36.75" customHeight="1">
      <c r="A20" s="105" t="s">
        <v>89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1" customHeight="1">
      <c r="A21" s="105" t="s">
        <v>90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6" customFormat="1" ht="30.75" customHeight="1">
      <c r="A22" s="105" t="s">
        <v>91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4"/>
    </row>
    <row r="23" spans="1:236" s="15" customFormat="1" ht="38.25" customHeight="1">
      <c r="A23" s="105" t="s">
        <v>92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236" s="15" customFormat="1" ht="37.5" customHeight="1">
      <c r="A24" s="105" t="s">
        <v>93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</row>
    <row r="25" spans="1:32" s="15" customFormat="1" ht="23.25" customHeight="1">
      <c r="A25" s="105" t="s">
        <v>94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21" customHeight="1">
      <c r="A26" s="105" t="s">
        <v>95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32.25" customHeight="1">
      <c r="A27" s="105" t="s">
        <v>96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5" customFormat="1" ht="24" customHeight="1">
      <c r="A28" s="105" t="s">
        <v>97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5" customFormat="1" ht="38.25" customHeight="1">
      <c r="A29" s="105" t="s">
        <v>98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3" customFormat="1" ht="29.25" customHeight="1">
      <c r="A30" s="105" t="s">
        <v>99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3" customFormat="1" ht="30.75" customHeight="1">
      <c r="A31" s="105" t="s">
        <v>100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5" customFormat="1" ht="36" customHeight="1">
      <c r="A32" s="105" t="s">
        <v>101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14" ht="15">
      <c r="A33" s="114" t="s">
        <v>72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5">
      <c r="A34" s="114" t="s">
        <v>111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ht="15">
      <c r="N35" s="3" t="s">
        <v>3</v>
      </c>
    </row>
    <row r="36" spans="1:14" ht="15">
      <c r="A36" s="109" t="s">
        <v>4</v>
      </c>
      <c r="B36" s="109" t="s">
        <v>5</v>
      </c>
      <c r="C36" s="109" t="s">
        <v>80</v>
      </c>
      <c r="D36" s="109"/>
      <c r="E36" s="109"/>
      <c r="F36" s="109"/>
      <c r="G36" s="109" t="s">
        <v>81</v>
      </c>
      <c r="H36" s="109"/>
      <c r="I36" s="109"/>
      <c r="J36" s="109"/>
      <c r="K36" s="109" t="s">
        <v>82</v>
      </c>
      <c r="L36" s="109"/>
      <c r="M36" s="109"/>
      <c r="N36" s="109"/>
    </row>
    <row r="37" spans="1:14" ht="68.25" customHeight="1">
      <c r="A37" s="109"/>
      <c r="B37" s="109"/>
      <c r="C37" s="4" t="s">
        <v>6</v>
      </c>
      <c r="D37" s="4" t="s">
        <v>7</v>
      </c>
      <c r="E37" s="4" t="s">
        <v>8</v>
      </c>
      <c r="F37" s="4" t="s">
        <v>54</v>
      </c>
      <c r="G37" s="4" t="s">
        <v>6</v>
      </c>
      <c r="H37" s="4" t="s">
        <v>7</v>
      </c>
      <c r="I37" s="4" t="s">
        <v>8</v>
      </c>
      <c r="J37" s="4" t="s">
        <v>52</v>
      </c>
      <c r="K37" s="4" t="s">
        <v>6</v>
      </c>
      <c r="L37" s="4" t="s">
        <v>7</v>
      </c>
      <c r="M37" s="4" t="s">
        <v>8</v>
      </c>
      <c r="N37" s="4" t="s">
        <v>53</v>
      </c>
    </row>
    <row r="38" spans="1:14" ht="15">
      <c r="A38" s="4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4">
        <v>11</v>
      </c>
      <c r="L38" s="4">
        <v>12</v>
      </c>
      <c r="M38" s="4">
        <v>13</v>
      </c>
      <c r="N38" s="4">
        <v>14</v>
      </c>
    </row>
    <row r="39" spans="1:14" ht="30">
      <c r="A39" s="4">
        <v>25010000</v>
      </c>
      <c r="B39" s="5" t="s">
        <v>10</v>
      </c>
      <c r="C39" s="41">
        <v>19513700</v>
      </c>
      <c r="D39" s="4" t="s">
        <v>11</v>
      </c>
      <c r="E39" s="4" t="s">
        <v>11</v>
      </c>
      <c r="F39" s="41">
        <f>C39</f>
        <v>19513700</v>
      </c>
      <c r="G39" s="41">
        <v>16324516</v>
      </c>
      <c r="H39" s="4" t="s">
        <v>11</v>
      </c>
      <c r="I39" s="4" t="s">
        <v>11</v>
      </c>
      <c r="J39" s="41">
        <f>G39</f>
        <v>16324516</v>
      </c>
      <c r="K39" s="41">
        <v>17859200</v>
      </c>
      <c r="L39" s="4" t="s">
        <v>11</v>
      </c>
      <c r="M39" s="4" t="s">
        <v>11</v>
      </c>
      <c r="N39" s="41">
        <f>K39</f>
        <v>17859200</v>
      </c>
    </row>
    <row r="40" spans="1:14" ht="30">
      <c r="A40" s="4" t="s">
        <v>193</v>
      </c>
      <c r="B40" s="5" t="s">
        <v>191</v>
      </c>
      <c r="C40" s="4" t="s">
        <v>11</v>
      </c>
      <c r="D40" s="47">
        <v>78270</v>
      </c>
      <c r="E40" s="37"/>
      <c r="F40" s="47">
        <f>D40</f>
        <v>78270</v>
      </c>
      <c r="G40" s="37" t="s">
        <v>11</v>
      </c>
      <c r="H40" s="37"/>
      <c r="I40" s="37"/>
      <c r="J40" s="37"/>
      <c r="K40" s="37" t="s">
        <v>11</v>
      </c>
      <c r="L40" s="37"/>
      <c r="M40" s="4"/>
      <c r="N40" s="4"/>
    </row>
    <row r="41" spans="1:14" ht="45">
      <c r="A41" s="4" t="s">
        <v>194</v>
      </c>
      <c r="B41" s="5" t="s">
        <v>192</v>
      </c>
      <c r="C41" s="4" t="s">
        <v>11</v>
      </c>
      <c r="D41" s="47">
        <v>6728</v>
      </c>
      <c r="E41" s="37"/>
      <c r="F41" s="47">
        <f>D41</f>
        <v>6728</v>
      </c>
      <c r="G41" s="37" t="s">
        <v>11</v>
      </c>
      <c r="H41" s="47">
        <v>13461</v>
      </c>
      <c r="I41" s="37"/>
      <c r="J41" s="37"/>
      <c r="K41" s="37" t="s">
        <v>11</v>
      </c>
      <c r="L41" s="47">
        <v>14215</v>
      </c>
      <c r="M41" s="41"/>
      <c r="N41" s="41"/>
    </row>
    <row r="42" spans="1:14" ht="30">
      <c r="A42" s="4">
        <v>25020100</v>
      </c>
      <c r="B42" s="5" t="s">
        <v>190</v>
      </c>
      <c r="C42" s="4" t="s">
        <v>11</v>
      </c>
      <c r="D42" s="47">
        <v>1855749</v>
      </c>
      <c r="E42" s="37" t="s">
        <v>9</v>
      </c>
      <c r="F42" s="47">
        <f>D42</f>
        <v>1855749</v>
      </c>
      <c r="G42" s="37" t="s">
        <v>11</v>
      </c>
      <c r="H42" s="47">
        <v>676373</v>
      </c>
      <c r="I42" s="37" t="s">
        <v>9</v>
      </c>
      <c r="J42" s="37"/>
      <c r="K42" s="37" t="s">
        <v>11</v>
      </c>
      <c r="L42" s="47" t="s">
        <v>9</v>
      </c>
      <c r="M42" s="41" t="s">
        <v>9</v>
      </c>
      <c r="N42" s="41"/>
    </row>
    <row r="43" spans="1:14" ht="75">
      <c r="A43" s="4">
        <v>25020200</v>
      </c>
      <c r="B43" s="5" t="s">
        <v>84</v>
      </c>
      <c r="C43" s="4" t="s">
        <v>11</v>
      </c>
      <c r="D43" s="41">
        <v>2990677</v>
      </c>
      <c r="E43" s="41">
        <v>2990677</v>
      </c>
      <c r="F43" s="41">
        <f>D43</f>
        <v>2990677</v>
      </c>
      <c r="G43" s="4" t="s">
        <v>11</v>
      </c>
      <c r="H43" s="41">
        <v>1636932</v>
      </c>
      <c r="I43" s="41">
        <v>300000</v>
      </c>
      <c r="J43" s="41">
        <f>H43</f>
        <v>1636932</v>
      </c>
      <c r="K43" s="4" t="s">
        <v>11</v>
      </c>
      <c r="L43" s="41">
        <v>1600000</v>
      </c>
      <c r="M43" s="41">
        <v>500000</v>
      </c>
      <c r="N43" s="41">
        <f>L43</f>
        <v>1600000</v>
      </c>
    </row>
    <row r="44" spans="1:14" ht="45">
      <c r="A44" s="4">
        <v>602400</v>
      </c>
      <c r="B44" s="5" t="s">
        <v>83</v>
      </c>
      <c r="C44" s="4" t="s">
        <v>11</v>
      </c>
      <c r="D44" s="41">
        <v>1349999</v>
      </c>
      <c r="E44" s="41">
        <v>1349999</v>
      </c>
      <c r="F44" s="41">
        <f>D44</f>
        <v>1349999</v>
      </c>
      <c r="G44" s="4" t="s">
        <v>11</v>
      </c>
      <c r="H44" s="41">
        <v>257800</v>
      </c>
      <c r="I44" s="41">
        <v>257800</v>
      </c>
      <c r="J44" s="41">
        <f>H44</f>
        <v>257800</v>
      </c>
      <c r="K44" s="4" t="s">
        <v>11</v>
      </c>
      <c r="L44" s="41">
        <v>20000</v>
      </c>
      <c r="M44" s="41">
        <v>20000</v>
      </c>
      <c r="N44" s="41">
        <f>L44</f>
        <v>20000</v>
      </c>
    </row>
    <row r="45" spans="1:14" ht="15">
      <c r="A45" s="4" t="s">
        <v>9</v>
      </c>
      <c r="B45" s="4" t="s">
        <v>12</v>
      </c>
      <c r="C45" s="41">
        <f>C39</f>
        <v>19513700</v>
      </c>
      <c r="D45" s="41">
        <f>SUM(D40:D44)</f>
        <v>6281423</v>
      </c>
      <c r="E45" s="41">
        <f>SUM(E40:E44)</f>
        <v>4340676</v>
      </c>
      <c r="F45" s="41">
        <f>SUM(F39:F44)</f>
        <v>25795123</v>
      </c>
      <c r="G45" s="41">
        <f>G39</f>
        <v>16324516</v>
      </c>
      <c r="H45" s="41">
        <f>SUM(H40:H44)</f>
        <v>2584566</v>
      </c>
      <c r="I45" s="41">
        <f>SUM(I40:I44)</f>
        <v>557800</v>
      </c>
      <c r="J45" s="41">
        <f>SUM(J39:J44)</f>
        <v>18219248</v>
      </c>
      <c r="K45" s="4">
        <f>K39</f>
        <v>17859200</v>
      </c>
      <c r="L45" s="41">
        <f>SUM(L40:L44)</f>
        <v>1634215</v>
      </c>
      <c r="M45" s="41">
        <f>SUM(M40:M44)</f>
        <v>520000</v>
      </c>
      <c r="N45" s="41">
        <f>SUM(N39:N44)</f>
        <v>19479200</v>
      </c>
    </row>
    <row r="47" spans="1:10" ht="15">
      <c r="A47" s="120" t="s">
        <v>110</v>
      </c>
      <c r="B47" s="120"/>
      <c r="C47" s="120"/>
      <c r="D47" s="120"/>
      <c r="E47" s="120"/>
      <c r="F47" s="120"/>
      <c r="G47" s="120"/>
      <c r="H47" s="120"/>
      <c r="I47" s="120"/>
      <c r="J47" s="120"/>
    </row>
    <row r="48" ht="15">
      <c r="J48" s="3" t="s">
        <v>3</v>
      </c>
    </row>
    <row r="49" spans="1:10" ht="15">
      <c r="A49" s="109" t="s">
        <v>4</v>
      </c>
      <c r="B49" s="109" t="s">
        <v>5</v>
      </c>
      <c r="C49" s="109" t="s">
        <v>103</v>
      </c>
      <c r="D49" s="109"/>
      <c r="E49" s="109"/>
      <c r="F49" s="109"/>
      <c r="G49" s="109" t="s">
        <v>104</v>
      </c>
      <c r="H49" s="109"/>
      <c r="I49" s="109"/>
      <c r="J49" s="109"/>
    </row>
    <row r="50" spans="1:10" ht="60.75" customHeight="1">
      <c r="A50" s="109"/>
      <c r="B50" s="109"/>
      <c r="C50" s="4" t="s">
        <v>6</v>
      </c>
      <c r="D50" s="4" t="s">
        <v>7</v>
      </c>
      <c r="E50" s="4" t="s">
        <v>8</v>
      </c>
      <c r="F50" s="4" t="s">
        <v>54</v>
      </c>
      <c r="G50" s="4" t="s">
        <v>6</v>
      </c>
      <c r="H50" s="4" t="s">
        <v>7</v>
      </c>
      <c r="I50" s="4" t="s">
        <v>8</v>
      </c>
      <c r="J50" s="4" t="s">
        <v>52</v>
      </c>
    </row>
    <row r="51" spans="1:10" ht="1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</row>
    <row r="52" spans="1:10" ht="30">
      <c r="A52" s="5" t="s">
        <v>9</v>
      </c>
      <c r="B52" s="5" t="s">
        <v>10</v>
      </c>
      <c r="C52" s="44">
        <v>18859315</v>
      </c>
      <c r="D52" s="4" t="s">
        <v>11</v>
      </c>
      <c r="E52" s="4" t="s">
        <v>9</v>
      </c>
      <c r="F52" s="41">
        <f>C52</f>
        <v>18859315</v>
      </c>
      <c r="G52" s="41">
        <v>19802280</v>
      </c>
      <c r="H52" s="41" t="s">
        <v>11</v>
      </c>
      <c r="I52" s="4" t="s">
        <v>9</v>
      </c>
      <c r="J52" s="40">
        <f>G52</f>
        <v>19802280</v>
      </c>
    </row>
    <row r="53" spans="1:10" ht="30">
      <c r="A53" s="5" t="s">
        <v>193</v>
      </c>
      <c r="B53" s="5" t="s">
        <v>191</v>
      </c>
      <c r="C53" s="4"/>
      <c r="D53" s="41">
        <v>15011</v>
      </c>
      <c r="E53" s="4"/>
      <c r="F53" s="41">
        <f>D53</f>
        <v>15011</v>
      </c>
      <c r="G53" s="41"/>
      <c r="H53" s="41">
        <v>15761</v>
      </c>
      <c r="I53" s="4"/>
      <c r="J53" s="40">
        <f>H53</f>
        <v>15761</v>
      </c>
    </row>
    <row r="54" spans="1:10" ht="45">
      <c r="A54" s="5" t="s">
        <v>194</v>
      </c>
      <c r="B54" s="5" t="s">
        <v>192</v>
      </c>
      <c r="C54" s="4"/>
      <c r="D54" s="41"/>
      <c r="E54" s="4"/>
      <c r="F54" s="41">
        <f>D54</f>
        <v>0</v>
      </c>
      <c r="G54" s="41"/>
      <c r="H54" s="41"/>
      <c r="I54" s="4"/>
      <c r="J54" s="5"/>
    </row>
    <row r="55" spans="1:10" ht="30">
      <c r="A55" s="4">
        <v>25020100</v>
      </c>
      <c r="B55" s="5" t="s">
        <v>190</v>
      </c>
      <c r="C55" s="4" t="s">
        <v>11</v>
      </c>
      <c r="D55" s="41"/>
      <c r="E55" s="4" t="s">
        <v>9</v>
      </c>
      <c r="F55" s="41">
        <f>D55</f>
        <v>0</v>
      </c>
      <c r="G55" s="41" t="s">
        <v>11</v>
      </c>
      <c r="H55" s="41" t="s">
        <v>9</v>
      </c>
      <c r="I55" s="4" t="s">
        <v>9</v>
      </c>
      <c r="J55" s="5" t="s">
        <v>9</v>
      </c>
    </row>
    <row r="56" spans="1:10" ht="75">
      <c r="A56" s="4">
        <v>25020200</v>
      </c>
      <c r="B56" s="5" t="s">
        <v>84</v>
      </c>
      <c r="C56" s="4" t="s">
        <v>11</v>
      </c>
      <c r="D56" s="41">
        <f>L43*105.6/100</f>
        <v>1689600</v>
      </c>
      <c r="E56" s="41">
        <f>M43*105.6/100</f>
        <v>528000</v>
      </c>
      <c r="F56" s="41">
        <f>D56</f>
        <v>1689600</v>
      </c>
      <c r="G56" s="41" t="s">
        <v>11</v>
      </c>
      <c r="H56" s="41">
        <f>D56*105%</f>
        <v>1774080</v>
      </c>
      <c r="I56" s="41">
        <f>E56*105%</f>
        <v>554400</v>
      </c>
      <c r="J56" s="40">
        <f>H56</f>
        <v>1774080</v>
      </c>
    </row>
    <row r="57" spans="1:10" ht="45">
      <c r="A57" s="4">
        <v>602400</v>
      </c>
      <c r="B57" s="5" t="s">
        <v>83</v>
      </c>
      <c r="C57" s="4" t="s">
        <v>11</v>
      </c>
      <c r="D57" s="41">
        <f>L44*105.6/100</f>
        <v>21120</v>
      </c>
      <c r="E57" s="41">
        <f>M44*105.6/100</f>
        <v>21120</v>
      </c>
      <c r="F57" s="41">
        <f>D57</f>
        <v>21120</v>
      </c>
      <c r="G57" s="41" t="s">
        <v>11</v>
      </c>
      <c r="H57" s="41">
        <f>D57*105%</f>
        <v>22176</v>
      </c>
      <c r="I57" s="41">
        <f>E57*105%</f>
        <v>22176</v>
      </c>
      <c r="J57" s="40">
        <f>H57</f>
        <v>22176</v>
      </c>
    </row>
    <row r="58" spans="1:10" ht="15">
      <c r="A58" s="5" t="s">
        <v>9</v>
      </c>
      <c r="B58" s="4" t="s">
        <v>12</v>
      </c>
      <c r="C58" s="40">
        <f>C52</f>
        <v>18859315</v>
      </c>
      <c r="D58" s="41">
        <f>SUM(D53:D57)</f>
        <v>1725731</v>
      </c>
      <c r="E58" s="41">
        <f>SUM(E53:E57)</f>
        <v>549120</v>
      </c>
      <c r="F58" s="41">
        <f>SUM(F52:F57)</f>
        <v>20585046</v>
      </c>
      <c r="G58" s="40">
        <f>G52</f>
        <v>19802280</v>
      </c>
      <c r="H58" s="41">
        <f>SUM(H53:H57)</f>
        <v>1812017</v>
      </c>
      <c r="I58" s="41">
        <f>SUM(I53:I57)</f>
        <v>576576</v>
      </c>
      <c r="J58" s="41">
        <f>SUM(J52:J57)</f>
        <v>21614297</v>
      </c>
    </row>
    <row r="61" spans="1:14" ht="15">
      <c r="A61" s="114" t="s">
        <v>13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14" ht="15">
      <c r="A62" s="114" t="s">
        <v>105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1:14" ht="15">
      <c r="A63" s="3"/>
      <c r="N63" s="3" t="s">
        <v>3</v>
      </c>
    </row>
    <row r="64" spans="1:14" ht="21.75" customHeight="1">
      <c r="A64" s="109" t="s">
        <v>14</v>
      </c>
      <c r="B64" s="109" t="s">
        <v>5</v>
      </c>
      <c r="C64" s="109" t="s">
        <v>80</v>
      </c>
      <c r="D64" s="109"/>
      <c r="E64" s="109"/>
      <c r="F64" s="109"/>
      <c r="G64" s="109" t="s">
        <v>81</v>
      </c>
      <c r="H64" s="109"/>
      <c r="I64" s="109"/>
      <c r="J64" s="109"/>
      <c r="K64" s="109" t="s">
        <v>82</v>
      </c>
      <c r="L64" s="109"/>
      <c r="M64" s="109"/>
      <c r="N64" s="109"/>
    </row>
    <row r="65" spans="1:14" ht="63" customHeight="1">
      <c r="A65" s="109"/>
      <c r="B65" s="109"/>
      <c r="C65" s="4" t="s">
        <v>6</v>
      </c>
      <c r="D65" s="4" t="s">
        <v>7</v>
      </c>
      <c r="E65" s="4" t="s">
        <v>8</v>
      </c>
      <c r="F65" s="4" t="s">
        <v>54</v>
      </c>
      <c r="G65" s="4" t="s">
        <v>6</v>
      </c>
      <c r="H65" s="4" t="s">
        <v>7</v>
      </c>
      <c r="I65" s="4" t="s">
        <v>8</v>
      </c>
      <c r="J65" s="4" t="s">
        <v>52</v>
      </c>
      <c r="K65" s="4" t="s">
        <v>6</v>
      </c>
      <c r="L65" s="4" t="s">
        <v>7</v>
      </c>
      <c r="M65" s="4" t="s">
        <v>8</v>
      </c>
      <c r="N65" s="4" t="s">
        <v>53</v>
      </c>
    </row>
    <row r="66" spans="1:14" ht="15">
      <c r="A66" s="4">
        <v>1</v>
      </c>
      <c r="B66" s="4">
        <v>2</v>
      </c>
      <c r="C66" s="4">
        <v>3</v>
      </c>
      <c r="D66" s="4">
        <v>4</v>
      </c>
      <c r="E66" s="4">
        <v>5</v>
      </c>
      <c r="F66" s="4">
        <v>6</v>
      </c>
      <c r="G66" s="67">
        <v>7</v>
      </c>
      <c r="H66" s="4">
        <v>8</v>
      </c>
      <c r="I66" s="4">
        <v>9</v>
      </c>
      <c r="J66" s="4">
        <v>10</v>
      </c>
      <c r="K66" s="4">
        <v>11</v>
      </c>
      <c r="L66" s="4">
        <v>12</v>
      </c>
      <c r="M66" s="4">
        <v>13</v>
      </c>
      <c r="N66" s="4">
        <v>14</v>
      </c>
    </row>
    <row r="67" spans="1:14" ht="15">
      <c r="A67" s="20">
        <v>2111</v>
      </c>
      <c r="B67" s="18" t="s">
        <v>120</v>
      </c>
      <c r="C67" s="94">
        <v>10304200</v>
      </c>
      <c r="D67" s="95"/>
      <c r="E67" s="95"/>
      <c r="F67" s="94">
        <f>C67+D67</f>
        <v>10304200</v>
      </c>
      <c r="G67" s="94">
        <v>8491137</v>
      </c>
      <c r="H67" s="94"/>
      <c r="I67" s="40"/>
      <c r="J67" s="40">
        <f>G67+H67</f>
        <v>8491137</v>
      </c>
      <c r="K67" s="41">
        <v>9454800</v>
      </c>
      <c r="L67" s="40"/>
      <c r="M67" s="40"/>
      <c r="N67" s="40">
        <f>K67+L67</f>
        <v>9454800</v>
      </c>
    </row>
    <row r="68" spans="1:14" ht="15">
      <c r="A68" s="20">
        <v>2120</v>
      </c>
      <c r="B68" s="18" t="s">
        <v>121</v>
      </c>
      <c r="C68" s="94">
        <v>2230741</v>
      </c>
      <c r="D68" s="95"/>
      <c r="E68" s="95"/>
      <c r="F68" s="94">
        <f aca="true" t="shared" si="0" ref="F68:F80">C68+D68</f>
        <v>2230741</v>
      </c>
      <c r="G68" s="94">
        <v>1844012</v>
      </c>
      <c r="H68" s="94"/>
      <c r="I68" s="40"/>
      <c r="J68" s="40">
        <f aca="true" t="shared" si="1" ref="J68:J81">G68+H68</f>
        <v>1844012</v>
      </c>
      <c r="K68" s="41">
        <v>2061300</v>
      </c>
      <c r="L68" s="40"/>
      <c r="M68" s="40"/>
      <c r="N68" s="40">
        <f aca="true" t="shared" si="2" ref="N68:N80">K68+L68</f>
        <v>2061300</v>
      </c>
    </row>
    <row r="69" spans="1:14" ht="26.25">
      <c r="A69" s="20">
        <v>2210</v>
      </c>
      <c r="B69" s="18" t="s">
        <v>122</v>
      </c>
      <c r="C69" s="94">
        <v>1048935</v>
      </c>
      <c r="D69" s="94">
        <v>2289976</v>
      </c>
      <c r="E69" s="95"/>
      <c r="F69" s="94">
        <f t="shared" si="0"/>
        <v>3338911</v>
      </c>
      <c r="G69" s="94">
        <v>876763</v>
      </c>
      <c r="H69" s="94">
        <v>453522</v>
      </c>
      <c r="I69" s="40"/>
      <c r="J69" s="40">
        <f t="shared" si="1"/>
        <v>1330285</v>
      </c>
      <c r="K69" s="41">
        <v>786800</v>
      </c>
      <c r="L69" s="40">
        <v>290000</v>
      </c>
      <c r="M69" s="40"/>
      <c r="N69" s="40">
        <f t="shared" si="2"/>
        <v>1076800</v>
      </c>
    </row>
    <row r="70" spans="1:14" ht="15" customHeight="1">
      <c r="A70" s="20">
        <v>2220</v>
      </c>
      <c r="B70" s="18" t="s">
        <v>123</v>
      </c>
      <c r="C70" s="94">
        <v>596018</v>
      </c>
      <c r="D70" s="94">
        <v>355327</v>
      </c>
      <c r="E70" s="95"/>
      <c r="F70" s="94">
        <f t="shared" si="0"/>
        <v>951345</v>
      </c>
      <c r="G70" s="94">
        <v>360000</v>
      </c>
      <c r="H70" s="94">
        <v>132673</v>
      </c>
      <c r="I70" s="40"/>
      <c r="J70" s="40">
        <f t="shared" si="1"/>
        <v>492673</v>
      </c>
      <c r="K70" s="41">
        <v>457400</v>
      </c>
      <c r="L70" s="40">
        <v>200000</v>
      </c>
      <c r="M70" s="40"/>
      <c r="N70" s="40">
        <f t="shared" si="2"/>
        <v>657400</v>
      </c>
    </row>
    <row r="71" spans="1:14" ht="15">
      <c r="A71" s="20">
        <v>2230</v>
      </c>
      <c r="B71" s="18" t="s">
        <v>124</v>
      </c>
      <c r="C71" s="94">
        <v>2362644</v>
      </c>
      <c r="D71" s="94">
        <v>1945646</v>
      </c>
      <c r="E71" s="95"/>
      <c r="F71" s="94">
        <f t="shared" si="0"/>
        <v>4308290</v>
      </c>
      <c r="G71" s="94">
        <v>1368193</v>
      </c>
      <c r="H71" s="94">
        <v>795917</v>
      </c>
      <c r="I71" s="40"/>
      <c r="J71" s="40">
        <f t="shared" si="1"/>
        <v>2164110</v>
      </c>
      <c r="K71" s="41">
        <v>1742000</v>
      </c>
      <c r="L71" s="40">
        <v>600000</v>
      </c>
      <c r="M71" s="40"/>
      <c r="N71" s="40">
        <f t="shared" si="2"/>
        <v>2342000</v>
      </c>
    </row>
    <row r="72" spans="1:14" ht="15">
      <c r="A72" s="20">
        <v>2240</v>
      </c>
      <c r="B72" s="18" t="s">
        <v>125</v>
      </c>
      <c r="C72" s="94">
        <v>212612</v>
      </c>
      <c r="D72" s="94">
        <v>60500</v>
      </c>
      <c r="E72" s="95"/>
      <c r="F72" s="94">
        <f t="shared" si="0"/>
        <v>273112</v>
      </c>
      <c r="G72" s="94">
        <v>234207</v>
      </c>
      <c r="H72" s="94">
        <v>7500</v>
      </c>
      <c r="I72" s="40"/>
      <c r="J72" s="40">
        <f t="shared" si="1"/>
        <v>241707</v>
      </c>
      <c r="K72" s="41">
        <v>203300</v>
      </c>
      <c r="L72" s="40">
        <v>10000</v>
      </c>
      <c r="M72" s="40"/>
      <c r="N72" s="40">
        <f t="shared" si="2"/>
        <v>213300</v>
      </c>
    </row>
    <row r="73" spans="1:14" ht="15">
      <c r="A73" s="20">
        <v>2250</v>
      </c>
      <c r="B73" s="18" t="s">
        <v>126</v>
      </c>
      <c r="C73" s="94">
        <v>37080</v>
      </c>
      <c r="D73" s="94"/>
      <c r="E73" s="95"/>
      <c r="F73" s="94">
        <f t="shared" si="0"/>
        <v>37080</v>
      </c>
      <c r="G73" s="94">
        <v>20960</v>
      </c>
      <c r="H73" s="94"/>
      <c r="I73" s="40"/>
      <c r="J73" s="40">
        <f t="shared" si="1"/>
        <v>20960</v>
      </c>
      <c r="K73" s="41">
        <v>43900</v>
      </c>
      <c r="L73" s="40"/>
      <c r="M73" s="40"/>
      <c r="N73" s="40">
        <f t="shared" si="2"/>
        <v>43900</v>
      </c>
    </row>
    <row r="74" spans="1:14" ht="26.25">
      <c r="A74" s="20">
        <v>2270</v>
      </c>
      <c r="B74" s="18" t="s">
        <v>127</v>
      </c>
      <c r="C74" s="96">
        <v>2375700</v>
      </c>
      <c r="D74" s="94"/>
      <c r="E74" s="95"/>
      <c r="F74" s="94">
        <f t="shared" si="0"/>
        <v>2375700</v>
      </c>
      <c r="G74" s="94">
        <v>2820406</v>
      </c>
      <c r="H74" s="94"/>
      <c r="I74" s="40"/>
      <c r="J74" s="40">
        <f t="shared" si="1"/>
        <v>2820406</v>
      </c>
      <c r="K74" s="40">
        <v>2823200</v>
      </c>
      <c r="L74" s="40"/>
      <c r="M74" s="40"/>
      <c r="N74" s="40">
        <f t="shared" si="2"/>
        <v>2823200</v>
      </c>
    </row>
    <row r="75" spans="1:14" ht="39">
      <c r="A75" s="20">
        <v>2282</v>
      </c>
      <c r="B75" s="18" t="s">
        <v>128</v>
      </c>
      <c r="C75" s="94">
        <v>20474</v>
      </c>
      <c r="D75" s="94"/>
      <c r="E75" s="95"/>
      <c r="F75" s="94">
        <f t="shared" si="0"/>
        <v>20474</v>
      </c>
      <c r="G75" s="94">
        <v>8208</v>
      </c>
      <c r="H75" s="94"/>
      <c r="I75" s="40"/>
      <c r="J75" s="40">
        <f t="shared" si="1"/>
        <v>8208</v>
      </c>
      <c r="K75" s="41">
        <v>17000</v>
      </c>
      <c r="L75" s="40"/>
      <c r="M75" s="40"/>
      <c r="N75" s="40">
        <f t="shared" si="2"/>
        <v>17000</v>
      </c>
    </row>
    <row r="76" spans="1:14" ht="15">
      <c r="A76" s="20">
        <v>2700</v>
      </c>
      <c r="B76" s="18" t="s">
        <v>129</v>
      </c>
      <c r="C76" s="94">
        <v>310000</v>
      </c>
      <c r="D76" s="94">
        <v>150140</v>
      </c>
      <c r="E76" s="95"/>
      <c r="F76" s="94">
        <f t="shared" si="0"/>
        <v>460140</v>
      </c>
      <c r="G76" s="94">
        <v>303400</v>
      </c>
      <c r="H76" s="94"/>
      <c r="I76" s="40"/>
      <c r="J76" s="40">
        <f t="shared" si="1"/>
        <v>303400</v>
      </c>
      <c r="K76" s="41">
        <v>269200</v>
      </c>
      <c r="L76" s="40"/>
      <c r="M76" s="40"/>
      <c r="N76" s="40">
        <f t="shared" si="2"/>
        <v>269200</v>
      </c>
    </row>
    <row r="77" spans="1:14" ht="15">
      <c r="A77" s="20">
        <v>2800</v>
      </c>
      <c r="B77" s="18" t="s">
        <v>130</v>
      </c>
      <c r="C77" s="94">
        <v>15296</v>
      </c>
      <c r="D77" s="94">
        <v>428</v>
      </c>
      <c r="E77" s="95"/>
      <c r="F77" s="94">
        <f t="shared" si="0"/>
        <v>15724</v>
      </c>
      <c r="G77" s="94">
        <v>10090</v>
      </c>
      <c r="H77" s="94"/>
      <c r="I77" s="40"/>
      <c r="J77" s="40">
        <f t="shared" si="1"/>
        <v>10090</v>
      </c>
      <c r="K77" s="41">
        <v>300</v>
      </c>
      <c r="L77" s="40"/>
      <c r="M77" s="40"/>
      <c r="N77" s="40">
        <f t="shared" si="2"/>
        <v>300</v>
      </c>
    </row>
    <row r="78" spans="1:14" ht="26.25">
      <c r="A78" s="20">
        <v>3110</v>
      </c>
      <c r="B78" s="18" t="s">
        <v>131</v>
      </c>
      <c r="C78" s="94"/>
      <c r="D78" s="94">
        <v>1371392</v>
      </c>
      <c r="E78" s="94">
        <v>30000</v>
      </c>
      <c r="F78" s="94">
        <f t="shared" si="0"/>
        <v>1371392</v>
      </c>
      <c r="G78" s="94"/>
      <c r="H78" s="94">
        <v>300000</v>
      </c>
      <c r="I78" s="40">
        <v>300000</v>
      </c>
      <c r="J78" s="40">
        <f t="shared" si="1"/>
        <v>300000</v>
      </c>
      <c r="K78" s="41"/>
      <c r="L78" s="40">
        <v>520000</v>
      </c>
      <c r="M78" s="40">
        <v>520000</v>
      </c>
      <c r="N78" s="40">
        <f t="shared" si="2"/>
        <v>520000</v>
      </c>
    </row>
    <row r="79" spans="1:14" ht="15">
      <c r="A79" s="20">
        <v>3132</v>
      </c>
      <c r="B79" s="18" t="s">
        <v>132</v>
      </c>
      <c r="C79" s="94"/>
      <c r="D79" s="94">
        <v>1320000</v>
      </c>
      <c r="E79" s="94">
        <v>1320000</v>
      </c>
      <c r="F79" s="94">
        <f t="shared" si="0"/>
        <v>1320000</v>
      </c>
      <c r="G79" s="94"/>
      <c r="H79" s="94">
        <v>254657</v>
      </c>
      <c r="I79" s="40">
        <v>257800</v>
      </c>
      <c r="J79" s="40">
        <f t="shared" si="1"/>
        <v>254657</v>
      </c>
      <c r="K79" s="41"/>
      <c r="L79" s="40"/>
      <c r="M79" s="40"/>
      <c r="N79" s="40">
        <f t="shared" si="2"/>
        <v>0</v>
      </c>
    </row>
    <row r="80" spans="1:14" ht="20.25" customHeight="1">
      <c r="A80" s="20">
        <v>3142</v>
      </c>
      <c r="B80" s="18" t="s">
        <v>133</v>
      </c>
      <c r="C80" s="94"/>
      <c r="D80" s="94"/>
      <c r="E80" s="94"/>
      <c r="F80" s="94">
        <f t="shared" si="0"/>
        <v>0</v>
      </c>
      <c r="G80" s="94"/>
      <c r="H80" s="94"/>
      <c r="I80" s="40"/>
      <c r="J80" s="40">
        <f t="shared" si="1"/>
        <v>0</v>
      </c>
      <c r="K80" s="41"/>
      <c r="L80" s="40"/>
      <c r="M80" s="40"/>
      <c r="N80" s="40">
        <f t="shared" si="2"/>
        <v>0</v>
      </c>
    </row>
    <row r="81" spans="1:14" ht="15">
      <c r="A81" s="4" t="s">
        <v>9</v>
      </c>
      <c r="B81" s="4" t="s">
        <v>12</v>
      </c>
      <c r="C81" s="94">
        <f>SUM(C67:C80)</f>
        <v>19513700</v>
      </c>
      <c r="D81" s="94">
        <f>SUM(D67:D80)</f>
        <v>7493409</v>
      </c>
      <c r="E81" s="94">
        <f>SUM(E67:E80)</f>
        <v>1350000</v>
      </c>
      <c r="F81" s="94">
        <f>C81+D81</f>
        <v>27007109</v>
      </c>
      <c r="G81" s="94">
        <f>SUM(G67:G80)</f>
        <v>16337376</v>
      </c>
      <c r="H81" s="94">
        <f>SUM(H67:H80)</f>
        <v>1944269</v>
      </c>
      <c r="I81" s="40">
        <f>SUM(I67:I80)</f>
        <v>557800</v>
      </c>
      <c r="J81" s="40">
        <f t="shared" si="1"/>
        <v>18281645</v>
      </c>
      <c r="K81" s="40">
        <f>SUM(K67:K80)</f>
        <v>17859200</v>
      </c>
      <c r="L81" s="40">
        <f>SUM(L67:L80)</f>
        <v>1620000</v>
      </c>
      <c r="M81" s="40">
        <f>SUM(M67:M80)</f>
        <v>520000</v>
      </c>
      <c r="N81" s="40">
        <f>K81+L81</f>
        <v>19479200</v>
      </c>
    </row>
    <row r="84" spans="1:14" ht="15">
      <c r="A84" s="120" t="s">
        <v>106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ht="15">
      <c r="N85" s="3" t="s">
        <v>3</v>
      </c>
    </row>
    <row r="86" spans="1:14" ht="15" customHeight="1">
      <c r="A86" s="109" t="s">
        <v>15</v>
      </c>
      <c r="B86" s="109" t="s">
        <v>5</v>
      </c>
      <c r="C86" s="109" t="s">
        <v>80</v>
      </c>
      <c r="D86" s="109"/>
      <c r="E86" s="109"/>
      <c r="F86" s="109"/>
      <c r="G86" s="109" t="s">
        <v>81</v>
      </c>
      <c r="H86" s="109"/>
      <c r="I86" s="109"/>
      <c r="J86" s="109"/>
      <c r="K86" s="109" t="s">
        <v>82</v>
      </c>
      <c r="L86" s="109"/>
      <c r="M86" s="109"/>
      <c r="N86" s="109"/>
    </row>
    <row r="87" spans="1:14" ht="58.5" customHeight="1">
      <c r="A87" s="109"/>
      <c r="B87" s="109"/>
      <c r="C87" s="4" t="s">
        <v>6</v>
      </c>
      <c r="D87" s="4" t="s">
        <v>7</v>
      </c>
      <c r="E87" s="4" t="s">
        <v>8</v>
      </c>
      <c r="F87" s="4" t="s">
        <v>54</v>
      </c>
      <c r="G87" s="4" t="s">
        <v>6</v>
      </c>
      <c r="H87" s="4" t="s">
        <v>7</v>
      </c>
      <c r="I87" s="4" t="s">
        <v>8</v>
      </c>
      <c r="J87" s="4" t="s">
        <v>52</v>
      </c>
      <c r="K87" s="4" t="s">
        <v>6</v>
      </c>
      <c r="L87" s="4" t="s">
        <v>7</v>
      </c>
      <c r="M87" s="4" t="s">
        <v>8</v>
      </c>
      <c r="N87" s="4" t="s">
        <v>53</v>
      </c>
    </row>
    <row r="88" spans="1:14" ht="15">
      <c r="A88" s="4">
        <v>1</v>
      </c>
      <c r="B88" s="4">
        <v>2</v>
      </c>
      <c r="C88" s="4">
        <v>3</v>
      </c>
      <c r="D88" s="4">
        <v>4</v>
      </c>
      <c r="E88" s="4">
        <v>5</v>
      </c>
      <c r="F88" s="4">
        <v>6</v>
      </c>
      <c r="G88" s="4">
        <v>7</v>
      </c>
      <c r="H88" s="4">
        <v>8</v>
      </c>
      <c r="I88" s="4">
        <v>9</v>
      </c>
      <c r="J88" s="4">
        <v>10</v>
      </c>
      <c r="K88" s="4">
        <v>11</v>
      </c>
      <c r="L88" s="4">
        <v>12</v>
      </c>
      <c r="M88" s="4">
        <v>13</v>
      </c>
      <c r="N88" s="4">
        <v>14</v>
      </c>
    </row>
    <row r="89" spans="1:14" ht="15">
      <c r="A89" s="5" t="s">
        <v>9</v>
      </c>
      <c r="B89" s="5" t="s">
        <v>9</v>
      </c>
      <c r="C89" s="5" t="s">
        <v>9</v>
      </c>
      <c r="D89" s="5" t="s">
        <v>9</v>
      </c>
      <c r="E89" s="5" t="s">
        <v>9</v>
      </c>
      <c r="F89" s="5" t="s">
        <v>9</v>
      </c>
      <c r="G89" s="5" t="s">
        <v>9</v>
      </c>
      <c r="H89" s="5" t="s">
        <v>9</v>
      </c>
      <c r="I89" s="5" t="s">
        <v>9</v>
      </c>
      <c r="J89" s="5" t="s">
        <v>9</v>
      </c>
      <c r="K89" s="4" t="s">
        <v>9</v>
      </c>
      <c r="L89" s="5" t="s">
        <v>9</v>
      </c>
      <c r="M89" s="5" t="s">
        <v>9</v>
      </c>
      <c r="N89" s="5" t="s">
        <v>9</v>
      </c>
    </row>
    <row r="90" spans="1:14" ht="15">
      <c r="A90" s="4" t="s">
        <v>9</v>
      </c>
      <c r="B90" s="4" t="s">
        <v>12</v>
      </c>
      <c r="C90" s="4" t="s">
        <v>9</v>
      </c>
      <c r="D90" s="4" t="s">
        <v>9</v>
      </c>
      <c r="E90" s="4" t="s">
        <v>9</v>
      </c>
      <c r="F90" s="4" t="s">
        <v>9</v>
      </c>
      <c r="G90" s="4" t="s">
        <v>9</v>
      </c>
      <c r="H90" s="4" t="s">
        <v>9</v>
      </c>
      <c r="I90" s="4" t="s">
        <v>9</v>
      </c>
      <c r="J90" s="4" t="s">
        <v>9</v>
      </c>
      <c r="K90" s="4" t="s">
        <v>9</v>
      </c>
      <c r="L90" s="4" t="s">
        <v>9</v>
      </c>
      <c r="M90" s="4" t="s">
        <v>9</v>
      </c>
      <c r="N90" s="4" t="s">
        <v>9</v>
      </c>
    </row>
    <row r="92" spans="1:10" ht="15">
      <c r="A92" s="120" t="s">
        <v>107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ht="15">
      <c r="J93" s="3" t="s">
        <v>3</v>
      </c>
    </row>
    <row r="94" spans="1:10" ht="21.75" customHeight="1">
      <c r="A94" s="109" t="s">
        <v>14</v>
      </c>
      <c r="B94" s="109" t="s">
        <v>5</v>
      </c>
      <c r="C94" s="109" t="s">
        <v>103</v>
      </c>
      <c r="D94" s="109"/>
      <c r="E94" s="109"/>
      <c r="F94" s="109"/>
      <c r="G94" s="109" t="s">
        <v>104</v>
      </c>
      <c r="H94" s="109"/>
      <c r="I94" s="109"/>
      <c r="J94" s="109"/>
    </row>
    <row r="95" spans="1:10" ht="61.5" customHeight="1">
      <c r="A95" s="109"/>
      <c r="B95" s="109"/>
      <c r="C95" s="4" t="s">
        <v>6</v>
      </c>
      <c r="D95" s="4" t="s">
        <v>7</v>
      </c>
      <c r="E95" s="4" t="s">
        <v>8</v>
      </c>
      <c r="F95" s="4" t="s">
        <v>54</v>
      </c>
      <c r="G95" s="4" t="s">
        <v>6</v>
      </c>
      <c r="H95" s="4" t="s">
        <v>7</v>
      </c>
      <c r="I95" s="4" t="s">
        <v>8</v>
      </c>
      <c r="J95" s="4" t="s">
        <v>52</v>
      </c>
    </row>
    <row r="96" spans="1:10" ht="15">
      <c r="A96" s="4">
        <v>1</v>
      </c>
      <c r="B96" s="4">
        <v>2</v>
      </c>
      <c r="C96" s="4">
        <v>3</v>
      </c>
      <c r="D96" s="4">
        <v>4</v>
      </c>
      <c r="E96" s="4">
        <v>5</v>
      </c>
      <c r="F96" s="4">
        <v>6</v>
      </c>
      <c r="G96" s="4">
        <v>7</v>
      </c>
      <c r="H96" s="4">
        <v>8</v>
      </c>
      <c r="I96" s="4">
        <v>9</v>
      </c>
      <c r="J96" s="4">
        <v>10</v>
      </c>
    </row>
    <row r="97" spans="1:14" ht="15">
      <c r="A97" s="20">
        <v>2111</v>
      </c>
      <c r="B97" s="18" t="s">
        <v>120</v>
      </c>
      <c r="C97" s="40">
        <v>9984268</v>
      </c>
      <c r="D97" s="40">
        <f>L67*105.6/100</f>
        <v>0</v>
      </c>
      <c r="E97" s="40" t="s">
        <v>9</v>
      </c>
      <c r="F97" s="40">
        <f>C97+D97</f>
        <v>9984268</v>
      </c>
      <c r="G97" s="40">
        <v>10483481</v>
      </c>
      <c r="H97" s="40">
        <f>D97*105/100</f>
        <v>0</v>
      </c>
      <c r="I97" s="40" t="s">
        <v>9</v>
      </c>
      <c r="J97" s="40">
        <f>G97+H97</f>
        <v>10483481</v>
      </c>
      <c r="K97" s="21" t="s">
        <v>9</v>
      </c>
      <c r="L97" s="22" t="s">
        <v>9</v>
      </c>
      <c r="M97" s="22" t="s">
        <v>9</v>
      </c>
      <c r="N97" s="22" t="s">
        <v>9</v>
      </c>
    </row>
    <row r="98" spans="1:14" ht="15">
      <c r="A98" s="20">
        <v>2120</v>
      </c>
      <c r="B98" s="18" t="s">
        <v>121</v>
      </c>
      <c r="C98" s="40">
        <v>2176732</v>
      </c>
      <c r="D98" s="40">
        <f aca="true" t="shared" si="3" ref="D98:D110">L68*105.6/100</f>
        <v>0</v>
      </c>
      <c r="E98" s="40"/>
      <c r="F98" s="40">
        <f aca="true" t="shared" si="4" ref="F98:F110">C98+D98</f>
        <v>2176732</v>
      </c>
      <c r="G98" s="40">
        <v>2285568</v>
      </c>
      <c r="H98" s="40">
        <f aca="true" t="shared" si="5" ref="H98:H110">D98*105/100</f>
        <v>0</v>
      </c>
      <c r="I98" s="40"/>
      <c r="J98" s="40">
        <f aca="true" t="shared" si="6" ref="J98:J110">G98+H98</f>
        <v>2285568</v>
      </c>
      <c r="K98" s="21"/>
      <c r="L98" s="22"/>
      <c r="M98" s="22"/>
      <c r="N98" s="22"/>
    </row>
    <row r="99" spans="1:14" ht="26.25">
      <c r="A99" s="20">
        <v>2210</v>
      </c>
      <c r="B99" s="18" t="s">
        <v>122</v>
      </c>
      <c r="C99" s="40">
        <v>830860</v>
      </c>
      <c r="D99" s="40">
        <f t="shared" si="3"/>
        <v>306240</v>
      </c>
      <c r="E99" s="40"/>
      <c r="F99" s="40">
        <f t="shared" si="4"/>
        <v>1137100</v>
      </c>
      <c r="G99" s="40">
        <v>872403</v>
      </c>
      <c r="H99" s="40">
        <f t="shared" si="5"/>
        <v>321552</v>
      </c>
      <c r="I99" s="40"/>
      <c r="J99" s="40">
        <f t="shared" si="6"/>
        <v>1193955</v>
      </c>
      <c r="K99" s="21"/>
      <c r="L99" s="22"/>
      <c r="M99" s="22"/>
      <c r="N99" s="22"/>
    </row>
    <row r="100" spans="1:14" ht="18.75" customHeight="1">
      <c r="A100" s="20">
        <v>2220</v>
      </c>
      <c r="B100" s="18" t="s">
        <v>123</v>
      </c>
      <c r="C100" s="40">
        <v>483014</v>
      </c>
      <c r="D100" s="40">
        <f t="shared" si="3"/>
        <v>211200</v>
      </c>
      <c r="E100" s="40"/>
      <c r="F100" s="40">
        <f t="shared" si="4"/>
        <v>694214</v>
      </c>
      <c r="G100" s="40">
        <v>507164</v>
      </c>
      <c r="H100" s="40">
        <f t="shared" si="5"/>
        <v>221760</v>
      </c>
      <c r="I100" s="40"/>
      <c r="J100" s="40">
        <f t="shared" si="6"/>
        <v>728924</v>
      </c>
      <c r="K100" s="21"/>
      <c r="L100" s="22"/>
      <c r="M100" s="22"/>
      <c r="N100" s="22"/>
    </row>
    <row r="101" spans="1:14" ht="15">
      <c r="A101" s="20">
        <v>2230</v>
      </c>
      <c r="B101" s="18" t="s">
        <v>124</v>
      </c>
      <c r="C101" s="40">
        <v>1839552</v>
      </c>
      <c r="D101" s="40">
        <f t="shared" si="3"/>
        <v>633600</v>
      </c>
      <c r="E101" s="40"/>
      <c r="F101" s="40">
        <f t="shared" si="4"/>
        <v>2473152</v>
      </c>
      <c r="G101" s="40">
        <v>1931529</v>
      </c>
      <c r="H101" s="40">
        <f t="shared" si="5"/>
        <v>665280</v>
      </c>
      <c r="I101" s="40"/>
      <c r="J101" s="40">
        <f t="shared" si="6"/>
        <v>2596809</v>
      </c>
      <c r="K101" s="21"/>
      <c r="L101" s="22"/>
      <c r="M101" s="22"/>
      <c r="N101" s="22"/>
    </row>
    <row r="102" spans="1:14" ht="15">
      <c r="A102" s="20">
        <v>2240</v>
      </c>
      <c r="B102" s="18" t="s">
        <v>125</v>
      </c>
      <c r="C102" s="40">
        <v>214684</v>
      </c>
      <c r="D102" s="40">
        <f t="shared" si="3"/>
        <v>10560</v>
      </c>
      <c r="E102" s="40"/>
      <c r="F102" s="40">
        <f t="shared" si="4"/>
        <v>225244</v>
      </c>
      <c r="G102" s="40">
        <v>225418</v>
      </c>
      <c r="H102" s="40">
        <f t="shared" si="5"/>
        <v>11088</v>
      </c>
      <c r="I102" s="40"/>
      <c r="J102" s="40">
        <f t="shared" si="6"/>
        <v>236506</v>
      </c>
      <c r="K102" s="21"/>
      <c r="L102" s="22"/>
      <c r="M102" s="22"/>
      <c r="N102" s="22"/>
    </row>
    <row r="103" spans="1:14" ht="15">
      <c r="A103" s="20">
        <v>2250</v>
      </c>
      <c r="B103" s="18" t="s">
        <v>126</v>
      </c>
      <c r="C103" s="40">
        <v>46358</v>
      </c>
      <c r="D103" s="40">
        <f t="shared" si="3"/>
        <v>0</v>
      </c>
      <c r="E103" s="40"/>
      <c r="F103" s="40">
        <f t="shared" si="4"/>
        <v>46358</v>
      </c>
      <c r="G103" s="40">
        <v>48675</v>
      </c>
      <c r="H103" s="40">
        <f t="shared" si="5"/>
        <v>0</v>
      </c>
      <c r="I103" s="40"/>
      <c r="J103" s="40">
        <f t="shared" si="6"/>
        <v>48675</v>
      </c>
      <c r="K103" s="21"/>
      <c r="L103" s="22"/>
      <c r="M103" s="22"/>
      <c r="N103" s="22"/>
    </row>
    <row r="104" spans="1:14" ht="24.75" customHeight="1">
      <c r="A104" s="20">
        <v>2270</v>
      </c>
      <c r="B104" s="18" t="s">
        <v>127</v>
      </c>
      <c r="C104" s="40">
        <v>2981299</v>
      </c>
      <c r="D104" s="40">
        <f t="shared" si="3"/>
        <v>0</v>
      </c>
      <c r="E104" s="40"/>
      <c r="F104" s="40">
        <f t="shared" si="4"/>
        <v>2981299</v>
      </c>
      <c r="G104" s="40">
        <v>3130363</v>
      </c>
      <c r="H104" s="40">
        <f t="shared" si="5"/>
        <v>0</v>
      </c>
      <c r="I104" s="40"/>
      <c r="J104" s="40">
        <f t="shared" si="6"/>
        <v>3130363</v>
      </c>
      <c r="K104" s="21"/>
      <c r="L104" s="22"/>
      <c r="M104" s="22"/>
      <c r="N104" s="22"/>
    </row>
    <row r="105" spans="1:14" ht="27.75" customHeight="1">
      <c r="A105" s="20">
        <v>2282</v>
      </c>
      <c r="B105" s="18" t="s">
        <v>128</v>
      </c>
      <c r="C105" s="40">
        <v>17952</v>
      </c>
      <c r="D105" s="40">
        <f t="shared" si="3"/>
        <v>0</v>
      </c>
      <c r="E105" s="40"/>
      <c r="F105" s="40">
        <f t="shared" si="4"/>
        <v>17952</v>
      </c>
      <c r="G105" s="40">
        <v>18849</v>
      </c>
      <c r="H105" s="40">
        <f t="shared" si="5"/>
        <v>0</v>
      </c>
      <c r="I105" s="40"/>
      <c r="J105" s="40">
        <f t="shared" si="6"/>
        <v>18849</v>
      </c>
      <c r="K105" s="21"/>
      <c r="L105" s="22"/>
      <c r="M105" s="22"/>
      <c r="N105" s="22"/>
    </row>
    <row r="106" spans="1:14" ht="15">
      <c r="A106" s="19">
        <v>2700</v>
      </c>
      <c r="B106" s="17" t="s">
        <v>129</v>
      </c>
      <c r="C106" s="40">
        <v>284275</v>
      </c>
      <c r="D106" s="40">
        <f t="shared" si="3"/>
        <v>0</v>
      </c>
      <c r="E106" s="40"/>
      <c r="F106" s="40">
        <f t="shared" si="4"/>
        <v>284275</v>
      </c>
      <c r="G106" s="40">
        <v>298488</v>
      </c>
      <c r="H106" s="40">
        <f t="shared" si="5"/>
        <v>0</v>
      </c>
      <c r="I106" s="40"/>
      <c r="J106" s="40">
        <f t="shared" si="6"/>
        <v>298488</v>
      </c>
      <c r="K106" s="21"/>
      <c r="L106" s="22"/>
      <c r="M106" s="22"/>
      <c r="N106" s="22"/>
    </row>
    <row r="107" spans="1:14" ht="15">
      <c r="A107" s="19">
        <v>2800</v>
      </c>
      <c r="B107" s="18" t="s">
        <v>130</v>
      </c>
      <c r="C107" s="40">
        <v>316</v>
      </c>
      <c r="D107" s="40">
        <f t="shared" si="3"/>
        <v>0</v>
      </c>
      <c r="E107" s="40"/>
      <c r="F107" s="40">
        <f t="shared" si="4"/>
        <v>316</v>
      </c>
      <c r="G107" s="40">
        <v>331</v>
      </c>
      <c r="H107" s="40">
        <f t="shared" si="5"/>
        <v>0</v>
      </c>
      <c r="I107" s="40"/>
      <c r="J107" s="40">
        <f t="shared" si="6"/>
        <v>331</v>
      </c>
      <c r="K107" s="21"/>
      <c r="L107" s="22"/>
      <c r="M107" s="22"/>
      <c r="N107" s="22"/>
    </row>
    <row r="108" spans="1:14" ht="26.25">
      <c r="A108" s="20">
        <v>3110</v>
      </c>
      <c r="B108" s="18" t="s">
        <v>131</v>
      </c>
      <c r="C108" s="40">
        <v>0</v>
      </c>
      <c r="D108" s="40">
        <f t="shared" si="3"/>
        <v>549120</v>
      </c>
      <c r="E108" s="40">
        <f>M78*105.6/100</f>
        <v>549120</v>
      </c>
      <c r="F108" s="40">
        <f t="shared" si="4"/>
        <v>549120</v>
      </c>
      <c r="G108" s="40">
        <v>0</v>
      </c>
      <c r="H108" s="40">
        <f t="shared" si="5"/>
        <v>576576</v>
      </c>
      <c r="I108" s="40">
        <f>E108*105/100</f>
        <v>576576</v>
      </c>
      <c r="J108" s="40">
        <f t="shared" si="6"/>
        <v>576576</v>
      </c>
      <c r="K108" s="21"/>
      <c r="L108" s="22"/>
      <c r="M108" s="22"/>
      <c r="N108" s="22"/>
    </row>
    <row r="109" spans="1:14" ht="20.25" customHeight="1">
      <c r="A109" s="20">
        <v>3132</v>
      </c>
      <c r="B109" s="18" t="s">
        <v>132</v>
      </c>
      <c r="C109" s="40">
        <v>0</v>
      </c>
      <c r="D109" s="40">
        <f t="shared" si="3"/>
        <v>0</v>
      </c>
      <c r="E109" s="40"/>
      <c r="F109" s="40">
        <f t="shared" si="4"/>
        <v>0</v>
      </c>
      <c r="G109" s="40">
        <v>0</v>
      </c>
      <c r="H109" s="40">
        <f t="shared" si="5"/>
        <v>0</v>
      </c>
      <c r="I109" s="40"/>
      <c r="J109" s="40">
        <f t="shared" si="6"/>
        <v>0</v>
      </c>
      <c r="K109" s="21"/>
      <c r="L109" s="22"/>
      <c r="M109" s="22"/>
      <c r="N109" s="22"/>
    </row>
    <row r="110" spans="1:14" ht="29.25" customHeight="1">
      <c r="A110" s="20">
        <v>3142</v>
      </c>
      <c r="B110" s="18" t="s">
        <v>133</v>
      </c>
      <c r="C110" s="40">
        <v>0</v>
      </c>
      <c r="D110" s="40">
        <f t="shared" si="3"/>
        <v>0</v>
      </c>
      <c r="E110" s="40"/>
      <c r="F110" s="40">
        <f t="shared" si="4"/>
        <v>0</v>
      </c>
      <c r="G110" s="40">
        <v>0</v>
      </c>
      <c r="H110" s="40">
        <f t="shared" si="5"/>
        <v>0</v>
      </c>
      <c r="I110" s="40"/>
      <c r="J110" s="40">
        <f t="shared" si="6"/>
        <v>0</v>
      </c>
      <c r="K110" s="21"/>
      <c r="L110" s="22"/>
      <c r="M110" s="22"/>
      <c r="N110" s="22"/>
    </row>
    <row r="111" spans="1:10" ht="15">
      <c r="A111" s="4" t="s">
        <v>9</v>
      </c>
      <c r="B111" s="4" t="s">
        <v>12</v>
      </c>
      <c r="C111" s="40">
        <f>SUM(C97:C110)</f>
        <v>18859310</v>
      </c>
      <c r="D111" s="40">
        <f aca="true" t="shared" si="7" ref="D111:J111">SUM(D97:D110)</f>
        <v>1710720</v>
      </c>
      <c r="E111" s="40">
        <f t="shared" si="7"/>
        <v>549120</v>
      </c>
      <c r="F111" s="40">
        <f t="shared" si="7"/>
        <v>20570030</v>
      </c>
      <c r="G111" s="40">
        <f t="shared" si="7"/>
        <v>19802269</v>
      </c>
      <c r="H111" s="40">
        <f t="shared" si="7"/>
        <v>1796256</v>
      </c>
      <c r="I111" s="40">
        <f t="shared" si="7"/>
        <v>576576</v>
      </c>
      <c r="J111" s="40">
        <f t="shared" si="7"/>
        <v>21598525</v>
      </c>
    </row>
    <row r="114" spans="1:10" ht="15">
      <c r="A114" s="120" t="s">
        <v>108</v>
      </c>
      <c r="B114" s="120"/>
      <c r="C114" s="120"/>
      <c r="D114" s="120"/>
      <c r="E114" s="120"/>
      <c r="F114" s="120"/>
      <c r="G114" s="120"/>
      <c r="H114" s="120"/>
      <c r="I114" s="120"/>
      <c r="J114" s="120"/>
    </row>
    <row r="115" ht="15">
      <c r="J115" s="3" t="s">
        <v>3</v>
      </c>
    </row>
    <row r="116" spans="1:10" ht="15" customHeight="1">
      <c r="A116" s="109" t="s">
        <v>15</v>
      </c>
      <c r="B116" s="109" t="s">
        <v>5</v>
      </c>
      <c r="C116" s="109" t="s">
        <v>103</v>
      </c>
      <c r="D116" s="109"/>
      <c r="E116" s="109"/>
      <c r="F116" s="109"/>
      <c r="G116" s="109" t="s">
        <v>104</v>
      </c>
      <c r="H116" s="109"/>
      <c r="I116" s="109"/>
      <c r="J116" s="109"/>
    </row>
    <row r="117" spans="1:10" ht="72.75" customHeight="1">
      <c r="A117" s="109"/>
      <c r="B117" s="109"/>
      <c r="C117" s="4" t="s">
        <v>6</v>
      </c>
      <c r="D117" s="4" t="s">
        <v>7</v>
      </c>
      <c r="E117" s="4" t="s">
        <v>8</v>
      </c>
      <c r="F117" s="4" t="s">
        <v>54</v>
      </c>
      <c r="G117" s="4" t="s">
        <v>6</v>
      </c>
      <c r="H117" s="4" t="s">
        <v>7</v>
      </c>
      <c r="I117" s="4" t="s">
        <v>8</v>
      </c>
      <c r="J117" s="4" t="s">
        <v>52</v>
      </c>
    </row>
    <row r="118" spans="1:10" ht="15">
      <c r="A118" s="4">
        <v>1</v>
      </c>
      <c r="B118" s="4">
        <v>2</v>
      </c>
      <c r="C118" s="4">
        <v>3</v>
      </c>
      <c r="D118" s="4">
        <v>4</v>
      </c>
      <c r="E118" s="4">
        <v>5</v>
      </c>
      <c r="F118" s="4">
        <v>6</v>
      </c>
      <c r="G118" s="4">
        <v>7</v>
      </c>
      <c r="H118" s="4">
        <v>8</v>
      </c>
      <c r="I118" s="4">
        <v>9</v>
      </c>
      <c r="J118" s="4">
        <v>10</v>
      </c>
    </row>
    <row r="119" spans="1:10" ht="15">
      <c r="A119" s="4" t="s">
        <v>9</v>
      </c>
      <c r="B119" s="4" t="s">
        <v>9</v>
      </c>
      <c r="C119" s="4" t="s">
        <v>9</v>
      </c>
      <c r="D119" s="4" t="s">
        <v>9</v>
      </c>
      <c r="E119" s="4" t="s">
        <v>9</v>
      </c>
      <c r="F119" s="4" t="s">
        <v>9</v>
      </c>
      <c r="G119" s="4" t="s">
        <v>9</v>
      </c>
      <c r="H119" s="4" t="s">
        <v>9</v>
      </c>
      <c r="I119" s="4" t="s">
        <v>9</v>
      </c>
      <c r="J119" s="4" t="s">
        <v>9</v>
      </c>
    </row>
    <row r="120" spans="1:10" ht="15">
      <c r="A120" s="4" t="s">
        <v>9</v>
      </c>
      <c r="B120" s="4" t="s">
        <v>12</v>
      </c>
      <c r="C120" s="4" t="s">
        <v>9</v>
      </c>
      <c r="D120" s="4" t="s">
        <v>9</v>
      </c>
      <c r="E120" s="4" t="s">
        <v>9</v>
      </c>
      <c r="F120" s="4" t="s">
        <v>9</v>
      </c>
      <c r="G120" s="4" t="s">
        <v>9</v>
      </c>
      <c r="H120" s="4" t="s">
        <v>9</v>
      </c>
      <c r="I120" s="4" t="s">
        <v>9</v>
      </c>
      <c r="J120" s="4" t="s">
        <v>9</v>
      </c>
    </row>
    <row r="122" spans="1:14" ht="15">
      <c r="A122" s="114" t="s">
        <v>16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1:14" ht="15">
      <c r="A123" s="114" t="s">
        <v>109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ht="15">
      <c r="N124" s="3" t="s">
        <v>3</v>
      </c>
    </row>
    <row r="125" spans="1:14" ht="24" customHeight="1">
      <c r="A125" s="109" t="s">
        <v>17</v>
      </c>
      <c r="B125" s="109" t="s">
        <v>18</v>
      </c>
      <c r="C125" s="109" t="s">
        <v>80</v>
      </c>
      <c r="D125" s="109"/>
      <c r="E125" s="109"/>
      <c r="F125" s="109"/>
      <c r="G125" s="109" t="s">
        <v>81</v>
      </c>
      <c r="H125" s="109"/>
      <c r="I125" s="109"/>
      <c r="J125" s="109"/>
      <c r="K125" s="109" t="s">
        <v>82</v>
      </c>
      <c r="L125" s="109"/>
      <c r="M125" s="109"/>
      <c r="N125" s="109"/>
    </row>
    <row r="126" spans="1:14" ht="66.75" customHeight="1">
      <c r="A126" s="109"/>
      <c r="B126" s="109"/>
      <c r="C126" s="4" t="s">
        <v>6</v>
      </c>
      <c r="D126" s="4" t="s">
        <v>7</v>
      </c>
      <c r="E126" s="4" t="s">
        <v>8</v>
      </c>
      <c r="F126" s="4" t="s">
        <v>54</v>
      </c>
      <c r="G126" s="4" t="s">
        <v>6</v>
      </c>
      <c r="H126" s="4" t="s">
        <v>7</v>
      </c>
      <c r="I126" s="4" t="s">
        <v>8</v>
      </c>
      <c r="J126" s="4" t="s">
        <v>52</v>
      </c>
      <c r="K126" s="4" t="s">
        <v>6</v>
      </c>
      <c r="L126" s="4" t="s">
        <v>7</v>
      </c>
      <c r="M126" s="4" t="s">
        <v>8</v>
      </c>
      <c r="N126" s="4" t="s">
        <v>53</v>
      </c>
    </row>
    <row r="127" spans="1:14" ht="15">
      <c r="A127" s="4">
        <v>1</v>
      </c>
      <c r="B127" s="4">
        <v>2</v>
      </c>
      <c r="C127" s="4">
        <v>3</v>
      </c>
      <c r="D127" s="4">
        <v>4</v>
      </c>
      <c r="E127" s="4">
        <v>5</v>
      </c>
      <c r="F127" s="4">
        <v>6</v>
      </c>
      <c r="G127" s="4">
        <v>7</v>
      </c>
      <c r="H127" s="4">
        <v>8</v>
      </c>
      <c r="I127" s="4">
        <v>9</v>
      </c>
      <c r="J127" s="4">
        <v>10</v>
      </c>
      <c r="K127" s="4">
        <v>11</v>
      </c>
      <c r="L127" s="4">
        <v>12</v>
      </c>
      <c r="M127" s="4">
        <v>13</v>
      </c>
      <c r="N127" s="4">
        <v>14</v>
      </c>
    </row>
    <row r="128" spans="1:14" ht="30">
      <c r="A128" s="4" t="s">
        <v>137</v>
      </c>
      <c r="B128" s="5" t="s">
        <v>135</v>
      </c>
      <c r="C128" s="41">
        <f>C67+C68</f>
        <v>12534941</v>
      </c>
      <c r="D128" s="41">
        <v>0</v>
      </c>
      <c r="E128" s="41">
        <v>0</v>
      </c>
      <c r="F128" s="41">
        <f>C128+D128</f>
        <v>12534941</v>
      </c>
      <c r="G128" s="41">
        <f>G67+G68</f>
        <v>10335149</v>
      </c>
      <c r="H128" s="41">
        <v>0</v>
      </c>
      <c r="I128" s="41">
        <v>0</v>
      </c>
      <c r="J128" s="41">
        <f>G128+H128</f>
        <v>10335149</v>
      </c>
      <c r="K128" s="41">
        <f>K67+K68</f>
        <v>11516100</v>
      </c>
      <c r="L128" s="41">
        <f>L67+L68</f>
        <v>0</v>
      </c>
      <c r="M128" s="41">
        <v>0</v>
      </c>
      <c r="N128" s="41">
        <f>K128+L128</f>
        <v>11516100</v>
      </c>
    </row>
    <row r="129" spans="1:14" ht="30">
      <c r="A129" s="4" t="s">
        <v>138</v>
      </c>
      <c r="B129" s="5" t="s">
        <v>127</v>
      </c>
      <c r="C129" s="41">
        <f>C74</f>
        <v>2375700</v>
      </c>
      <c r="D129" s="41">
        <v>0</v>
      </c>
      <c r="E129" s="41">
        <v>0</v>
      </c>
      <c r="F129" s="41">
        <f>C129+D129</f>
        <v>2375700</v>
      </c>
      <c r="G129" s="41">
        <f>G74</f>
        <v>2820406</v>
      </c>
      <c r="H129" s="41">
        <v>0</v>
      </c>
      <c r="I129" s="41">
        <v>0</v>
      </c>
      <c r="J129" s="41">
        <f>G129+H129</f>
        <v>2820406</v>
      </c>
      <c r="K129" s="41">
        <f>K74</f>
        <v>2823200</v>
      </c>
      <c r="L129" s="41">
        <f>L74</f>
        <v>0</v>
      </c>
      <c r="M129" s="41">
        <v>0</v>
      </c>
      <c r="N129" s="41">
        <f>K129+L129</f>
        <v>2823200</v>
      </c>
    </row>
    <row r="130" spans="1:14" ht="45">
      <c r="A130" s="4" t="s">
        <v>139</v>
      </c>
      <c r="B130" s="5" t="s">
        <v>136</v>
      </c>
      <c r="C130" s="41">
        <f>C81-C67-C68-C74</f>
        <v>4603059</v>
      </c>
      <c r="D130" s="41">
        <f>D81</f>
        <v>7493409</v>
      </c>
      <c r="E130" s="41">
        <f>E81</f>
        <v>1350000</v>
      </c>
      <c r="F130" s="41">
        <f>C130+D130</f>
        <v>12096468</v>
      </c>
      <c r="G130" s="41">
        <f>G81-G67-G68-G74</f>
        <v>3181821</v>
      </c>
      <c r="H130" s="41">
        <f>H81</f>
        <v>1944269</v>
      </c>
      <c r="I130" s="41">
        <f>I81</f>
        <v>557800</v>
      </c>
      <c r="J130" s="41">
        <f>G130+H130</f>
        <v>5126090</v>
      </c>
      <c r="K130" s="41">
        <f>K81-K67-K68-K74</f>
        <v>3519900</v>
      </c>
      <c r="L130" s="41">
        <f>L81-L67-L68-L74</f>
        <v>1620000</v>
      </c>
      <c r="M130" s="41">
        <f>M81</f>
        <v>520000</v>
      </c>
      <c r="N130" s="41">
        <f>K130+L130</f>
        <v>5139900</v>
      </c>
    </row>
    <row r="131" spans="1:14" ht="15">
      <c r="A131" s="5" t="s">
        <v>9</v>
      </c>
      <c r="B131" s="4" t="s">
        <v>12</v>
      </c>
      <c r="C131" s="41">
        <f>C128+C129+C130</f>
        <v>19513700</v>
      </c>
      <c r="D131" s="41">
        <f>D128+D129+D130</f>
        <v>7493409</v>
      </c>
      <c r="E131" s="41">
        <f>E128+E129+E130</f>
        <v>1350000</v>
      </c>
      <c r="F131" s="41">
        <f>C131+D131</f>
        <v>27007109</v>
      </c>
      <c r="G131" s="41">
        <f>G128+G129+G130</f>
        <v>16337376</v>
      </c>
      <c r="H131" s="41">
        <f>H128+H129+H130</f>
        <v>1944269</v>
      </c>
      <c r="I131" s="41">
        <f>I128+I129+I130</f>
        <v>557800</v>
      </c>
      <c r="J131" s="41">
        <f>G131+H131</f>
        <v>18281645</v>
      </c>
      <c r="K131" s="41">
        <f>K128+K129+K130</f>
        <v>17859200</v>
      </c>
      <c r="L131" s="41">
        <f>L128+L129+L130</f>
        <v>1620000</v>
      </c>
      <c r="M131" s="41">
        <f>M128+M129+M130</f>
        <v>520000</v>
      </c>
      <c r="N131" s="41">
        <f>K131+L131</f>
        <v>19479200</v>
      </c>
    </row>
    <row r="134" spans="1:10" ht="15">
      <c r="A134" s="120" t="s">
        <v>134</v>
      </c>
      <c r="B134" s="120"/>
      <c r="C134" s="120"/>
      <c r="D134" s="120"/>
      <c r="E134" s="120"/>
      <c r="F134" s="120"/>
      <c r="G134" s="120"/>
      <c r="H134" s="120"/>
      <c r="I134" s="120"/>
      <c r="J134" s="120"/>
    </row>
    <row r="135" ht="15">
      <c r="J135" s="3" t="s">
        <v>3</v>
      </c>
    </row>
    <row r="136" spans="1:10" ht="15">
      <c r="A136" s="109" t="s">
        <v>55</v>
      </c>
      <c r="B136" s="109" t="s">
        <v>18</v>
      </c>
      <c r="C136" s="109" t="s">
        <v>103</v>
      </c>
      <c r="D136" s="109"/>
      <c r="E136" s="109"/>
      <c r="F136" s="109"/>
      <c r="G136" s="109" t="s">
        <v>104</v>
      </c>
      <c r="H136" s="109"/>
      <c r="I136" s="109"/>
      <c r="J136" s="109"/>
    </row>
    <row r="137" spans="1:10" ht="63" customHeight="1">
      <c r="A137" s="109"/>
      <c r="B137" s="109"/>
      <c r="C137" s="4" t="s">
        <v>6</v>
      </c>
      <c r="D137" s="4" t="s">
        <v>7</v>
      </c>
      <c r="E137" s="4" t="s">
        <v>8</v>
      </c>
      <c r="F137" s="4" t="s">
        <v>54</v>
      </c>
      <c r="G137" s="4" t="s">
        <v>6</v>
      </c>
      <c r="H137" s="4" t="s">
        <v>7</v>
      </c>
      <c r="I137" s="4" t="s">
        <v>8</v>
      </c>
      <c r="J137" s="4" t="s">
        <v>52</v>
      </c>
    </row>
    <row r="138" spans="1:10" ht="15">
      <c r="A138" s="4">
        <v>1</v>
      </c>
      <c r="B138" s="4">
        <v>2</v>
      </c>
      <c r="C138" s="4">
        <v>3</v>
      </c>
      <c r="D138" s="4">
        <v>4</v>
      </c>
      <c r="E138" s="4">
        <v>5</v>
      </c>
      <c r="F138" s="4">
        <v>6</v>
      </c>
      <c r="G138" s="4">
        <v>7</v>
      </c>
      <c r="H138" s="4">
        <v>8</v>
      </c>
      <c r="I138" s="4">
        <v>9</v>
      </c>
      <c r="J138" s="4">
        <v>10</v>
      </c>
    </row>
    <row r="139" spans="1:10" ht="30">
      <c r="A139" s="4" t="s">
        <v>137</v>
      </c>
      <c r="B139" s="5" t="s">
        <v>135</v>
      </c>
      <c r="C139" s="40">
        <v>12161001</v>
      </c>
      <c r="D139" s="40">
        <f aca="true" t="shared" si="8" ref="D139:E141">L128*105.6/100</f>
        <v>0</v>
      </c>
      <c r="E139" s="40">
        <f t="shared" si="8"/>
        <v>0</v>
      </c>
      <c r="F139" s="40">
        <f>C139+D139</f>
        <v>12161001</v>
      </c>
      <c r="G139" s="41">
        <v>12769051</v>
      </c>
      <c r="H139" s="41">
        <f aca="true" t="shared" si="9" ref="H139:I141">D139*105/100</f>
        <v>0</v>
      </c>
      <c r="I139" s="41">
        <f t="shared" si="9"/>
        <v>0</v>
      </c>
      <c r="J139" s="41">
        <f>G139+H139</f>
        <v>12769051</v>
      </c>
    </row>
    <row r="140" spans="1:10" ht="30">
      <c r="A140" s="4" t="s">
        <v>138</v>
      </c>
      <c r="B140" s="5" t="s">
        <v>127</v>
      </c>
      <c r="C140" s="40">
        <v>2981299</v>
      </c>
      <c r="D140" s="40">
        <f t="shared" si="8"/>
        <v>0</v>
      </c>
      <c r="E140" s="40">
        <f t="shared" si="8"/>
        <v>0</v>
      </c>
      <c r="F140" s="40">
        <f>C140+D140</f>
        <v>2981299</v>
      </c>
      <c r="G140" s="41">
        <v>3130363</v>
      </c>
      <c r="H140" s="41">
        <f t="shared" si="9"/>
        <v>0</v>
      </c>
      <c r="I140" s="41">
        <f t="shared" si="9"/>
        <v>0</v>
      </c>
      <c r="J140" s="41">
        <f>G140+H140</f>
        <v>3130363</v>
      </c>
    </row>
    <row r="141" spans="1:10" ht="45">
      <c r="A141" s="4" t="s">
        <v>139</v>
      </c>
      <c r="B141" s="5" t="s">
        <v>136</v>
      </c>
      <c r="C141" s="40">
        <v>3717014</v>
      </c>
      <c r="D141" s="40">
        <f t="shared" si="8"/>
        <v>1710720</v>
      </c>
      <c r="E141" s="40">
        <f t="shared" si="8"/>
        <v>549120</v>
      </c>
      <c r="F141" s="40">
        <f>C141+D141</f>
        <v>5427734</v>
      </c>
      <c r="G141" s="41">
        <v>3902864</v>
      </c>
      <c r="H141" s="41">
        <f t="shared" si="9"/>
        <v>1796256</v>
      </c>
      <c r="I141" s="41">
        <f t="shared" si="9"/>
        <v>576576</v>
      </c>
      <c r="J141" s="41">
        <f>G141+H141</f>
        <v>5699120</v>
      </c>
    </row>
    <row r="142" spans="1:10" ht="15">
      <c r="A142" s="5" t="s">
        <v>9</v>
      </c>
      <c r="B142" s="4" t="s">
        <v>12</v>
      </c>
      <c r="C142" s="40">
        <f aca="true" t="shared" si="10" ref="C142:J142">C139+C140+C141</f>
        <v>18859314</v>
      </c>
      <c r="D142" s="40">
        <f t="shared" si="10"/>
        <v>1710720</v>
      </c>
      <c r="E142" s="40">
        <f t="shared" si="10"/>
        <v>549120</v>
      </c>
      <c r="F142" s="40">
        <f t="shared" si="10"/>
        <v>20570034</v>
      </c>
      <c r="G142" s="40">
        <f t="shared" si="10"/>
        <v>19802278</v>
      </c>
      <c r="H142" s="40">
        <f t="shared" si="10"/>
        <v>1796256</v>
      </c>
      <c r="I142" s="40">
        <f t="shared" si="10"/>
        <v>576576</v>
      </c>
      <c r="J142" s="40">
        <f t="shared" si="10"/>
        <v>21598534</v>
      </c>
    </row>
    <row r="144" spans="1:13" ht="15">
      <c r="A144" s="114" t="s">
        <v>73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1:13" ht="15">
      <c r="A145" s="114" t="s">
        <v>112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ht="15">
      <c r="M146" s="3" t="s">
        <v>3</v>
      </c>
    </row>
    <row r="147" spans="1:13" ht="15" customHeight="1">
      <c r="A147" s="109" t="s">
        <v>17</v>
      </c>
      <c r="B147" s="109" t="s">
        <v>19</v>
      </c>
      <c r="C147" s="109" t="s">
        <v>20</v>
      </c>
      <c r="D147" s="109" t="s">
        <v>21</v>
      </c>
      <c r="E147" s="115" t="s">
        <v>80</v>
      </c>
      <c r="F147" s="116"/>
      <c r="G147" s="117"/>
      <c r="H147" s="115" t="s">
        <v>81</v>
      </c>
      <c r="I147" s="116"/>
      <c r="J147" s="117"/>
      <c r="K147" s="115" t="s">
        <v>82</v>
      </c>
      <c r="L147" s="116"/>
      <c r="M147" s="117"/>
    </row>
    <row r="148" spans="1:13" ht="30">
      <c r="A148" s="109"/>
      <c r="B148" s="109"/>
      <c r="C148" s="109"/>
      <c r="D148" s="109"/>
      <c r="E148" s="4" t="s">
        <v>6</v>
      </c>
      <c r="F148" s="4" t="s">
        <v>7</v>
      </c>
      <c r="G148" s="4" t="s">
        <v>56</v>
      </c>
      <c r="H148" s="4" t="s">
        <v>6</v>
      </c>
      <c r="I148" s="4" t="s">
        <v>7</v>
      </c>
      <c r="J148" s="4" t="s">
        <v>57</v>
      </c>
      <c r="K148" s="4" t="s">
        <v>6</v>
      </c>
      <c r="L148" s="4" t="s">
        <v>7</v>
      </c>
      <c r="M148" s="4" t="s">
        <v>53</v>
      </c>
    </row>
    <row r="149" spans="1:13" ht="15">
      <c r="A149" s="4">
        <v>1</v>
      </c>
      <c r="B149" s="4">
        <v>2</v>
      </c>
      <c r="C149" s="4">
        <v>3</v>
      </c>
      <c r="D149" s="4">
        <v>4</v>
      </c>
      <c r="E149" s="4">
        <v>5</v>
      </c>
      <c r="F149" s="4">
        <v>6</v>
      </c>
      <c r="G149" s="4">
        <v>7</v>
      </c>
      <c r="H149" s="4">
        <v>8</v>
      </c>
      <c r="I149" s="4">
        <v>9</v>
      </c>
      <c r="J149" s="4">
        <v>10</v>
      </c>
      <c r="K149" s="4">
        <v>11</v>
      </c>
      <c r="L149" s="4">
        <v>12</v>
      </c>
      <c r="M149" s="4">
        <v>13</v>
      </c>
    </row>
    <row r="150" spans="1:13" ht="15">
      <c r="A150" s="4" t="s">
        <v>137</v>
      </c>
      <c r="B150" s="24" t="s">
        <v>22</v>
      </c>
      <c r="C150" s="4" t="s">
        <v>9</v>
      </c>
      <c r="D150" s="4" t="s">
        <v>9</v>
      </c>
      <c r="E150" s="4" t="s">
        <v>9</v>
      </c>
      <c r="F150" s="4" t="s">
        <v>9</v>
      </c>
      <c r="G150" s="4" t="s">
        <v>9</v>
      </c>
      <c r="H150" s="4" t="s">
        <v>9</v>
      </c>
      <c r="I150" s="4" t="s">
        <v>9</v>
      </c>
      <c r="J150" s="4" t="s">
        <v>9</v>
      </c>
      <c r="K150" s="4" t="s">
        <v>9</v>
      </c>
      <c r="L150" s="4" t="s">
        <v>9</v>
      </c>
      <c r="M150" s="4" t="s">
        <v>9</v>
      </c>
    </row>
    <row r="151" spans="1:13" ht="45">
      <c r="A151" s="4"/>
      <c r="B151" s="5" t="s">
        <v>140</v>
      </c>
      <c r="C151" s="4" t="s">
        <v>149</v>
      </c>
      <c r="D151" s="4" t="s">
        <v>150</v>
      </c>
      <c r="E151" s="4">
        <v>2</v>
      </c>
      <c r="F151" s="4"/>
      <c r="G151" s="4">
        <v>2</v>
      </c>
      <c r="H151" s="4">
        <v>1</v>
      </c>
      <c r="I151" s="4"/>
      <c r="J151" s="4">
        <v>1</v>
      </c>
      <c r="K151" s="4">
        <v>1</v>
      </c>
      <c r="L151" s="4"/>
      <c r="M151" s="4">
        <v>1</v>
      </c>
    </row>
    <row r="152" spans="1:13" ht="15" customHeight="1">
      <c r="A152" s="4"/>
      <c r="B152" s="5" t="s">
        <v>141</v>
      </c>
      <c r="C152" s="4" t="s">
        <v>149</v>
      </c>
      <c r="D152" s="123" t="s">
        <v>151</v>
      </c>
      <c r="E152" s="4">
        <v>193.25</v>
      </c>
      <c r="F152" s="4"/>
      <c r="G152" s="4">
        <v>193.25</v>
      </c>
      <c r="H152" s="4">
        <v>113.5</v>
      </c>
      <c r="I152" s="4"/>
      <c r="J152" s="4">
        <v>113.5</v>
      </c>
      <c r="K152" s="4">
        <v>113.5</v>
      </c>
      <c r="L152" s="4"/>
      <c r="M152" s="4">
        <v>113.5</v>
      </c>
    </row>
    <row r="153" spans="1:13" ht="15" customHeight="1">
      <c r="A153" s="4"/>
      <c r="B153" s="5" t="s">
        <v>142</v>
      </c>
      <c r="C153" s="4"/>
      <c r="D153" s="125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5" customHeight="1">
      <c r="A154" s="4"/>
      <c r="B154" s="5" t="s">
        <v>143</v>
      </c>
      <c r="C154" s="4" t="s">
        <v>149</v>
      </c>
      <c r="D154" s="125"/>
      <c r="E154" s="4">
        <v>2.5</v>
      </c>
      <c r="F154" s="4"/>
      <c r="G154" s="4">
        <v>2.5</v>
      </c>
      <c r="H154" s="4">
        <v>1.5</v>
      </c>
      <c r="I154" s="4"/>
      <c r="J154" s="4">
        <v>1.5</v>
      </c>
      <c r="K154" s="4">
        <v>1.5</v>
      </c>
      <c r="L154" s="4"/>
      <c r="M154" s="4">
        <v>1.5</v>
      </c>
    </row>
    <row r="155" spans="1:13" ht="15" customHeight="1">
      <c r="A155" s="4"/>
      <c r="B155" s="5" t="s">
        <v>144</v>
      </c>
      <c r="C155" s="4" t="s">
        <v>149</v>
      </c>
      <c r="D155" s="125"/>
      <c r="E155" s="4">
        <v>20.25</v>
      </c>
      <c r="F155" s="4"/>
      <c r="G155" s="4">
        <v>20.25</v>
      </c>
      <c r="H155" s="4">
        <v>12.5</v>
      </c>
      <c r="I155" s="4"/>
      <c r="J155" s="4">
        <v>12.5</v>
      </c>
      <c r="K155" s="4">
        <v>12.5</v>
      </c>
      <c r="L155" s="4"/>
      <c r="M155" s="4">
        <v>12.5</v>
      </c>
    </row>
    <row r="156" spans="1:13" ht="15" customHeight="1">
      <c r="A156" s="4"/>
      <c r="B156" s="5" t="s">
        <v>145</v>
      </c>
      <c r="C156" s="4" t="s">
        <v>149</v>
      </c>
      <c r="D156" s="125"/>
      <c r="E156" s="4">
        <v>29</v>
      </c>
      <c r="F156" s="4"/>
      <c r="G156" s="4">
        <v>29</v>
      </c>
      <c r="H156" s="4">
        <v>15.5</v>
      </c>
      <c r="I156" s="4"/>
      <c r="J156" s="4">
        <v>15.5</v>
      </c>
      <c r="K156" s="4">
        <v>15.5</v>
      </c>
      <c r="L156" s="4"/>
      <c r="M156" s="4">
        <v>15.5</v>
      </c>
    </row>
    <row r="157" spans="1:13" ht="17.25" customHeight="1">
      <c r="A157" s="4"/>
      <c r="B157" s="5" t="s">
        <v>146</v>
      </c>
      <c r="C157" s="4" t="s">
        <v>149</v>
      </c>
      <c r="D157" s="125"/>
      <c r="E157" s="4">
        <v>79.5</v>
      </c>
      <c r="F157" s="4"/>
      <c r="G157" s="4">
        <v>79.5</v>
      </c>
      <c r="H157" s="4">
        <v>41.5</v>
      </c>
      <c r="I157" s="4"/>
      <c r="J157" s="4">
        <v>41.5</v>
      </c>
      <c r="K157" s="4">
        <v>41.5</v>
      </c>
      <c r="L157" s="4"/>
      <c r="M157" s="4">
        <v>41.5</v>
      </c>
    </row>
    <row r="158" spans="1:13" ht="15" customHeight="1">
      <c r="A158" s="4"/>
      <c r="B158" s="5" t="s">
        <v>147</v>
      </c>
      <c r="C158" s="4" t="s">
        <v>149</v>
      </c>
      <c r="D158" s="125"/>
      <c r="E158" s="4">
        <v>16.75</v>
      </c>
      <c r="F158" s="4"/>
      <c r="G158" s="4">
        <v>16.75</v>
      </c>
      <c r="H158" s="4">
        <v>10.75</v>
      </c>
      <c r="I158" s="4"/>
      <c r="J158" s="4">
        <v>10.75</v>
      </c>
      <c r="K158" s="4">
        <v>10.75</v>
      </c>
      <c r="L158" s="4"/>
      <c r="M158" s="4">
        <v>10.75</v>
      </c>
    </row>
    <row r="159" spans="1:13" ht="17.25" customHeight="1">
      <c r="A159" s="4" t="s">
        <v>9</v>
      </c>
      <c r="B159" s="23" t="s">
        <v>148</v>
      </c>
      <c r="C159" s="4" t="s">
        <v>149</v>
      </c>
      <c r="D159" s="126"/>
      <c r="E159" s="4">
        <v>45.25</v>
      </c>
      <c r="F159" s="4"/>
      <c r="G159" s="4">
        <v>45.25</v>
      </c>
      <c r="H159" s="4">
        <v>31.75</v>
      </c>
      <c r="I159" s="4"/>
      <c r="J159" s="4">
        <v>31.75</v>
      </c>
      <c r="K159" s="4">
        <v>31.75</v>
      </c>
      <c r="L159" s="4"/>
      <c r="M159" s="4">
        <v>31.75</v>
      </c>
    </row>
    <row r="160" spans="1:13" ht="15" customHeight="1">
      <c r="A160" s="4" t="s">
        <v>138</v>
      </c>
      <c r="B160" s="24" t="s">
        <v>23</v>
      </c>
      <c r="C160" s="4" t="s">
        <v>9</v>
      </c>
      <c r="D160" s="4" t="s">
        <v>9</v>
      </c>
      <c r="E160" s="4" t="s">
        <v>9</v>
      </c>
      <c r="F160" s="4" t="s">
        <v>9</v>
      </c>
      <c r="G160" s="4" t="s">
        <v>9</v>
      </c>
      <c r="H160" s="4" t="s">
        <v>9</v>
      </c>
      <c r="I160" s="4" t="s">
        <v>9</v>
      </c>
      <c r="J160" s="4" t="s">
        <v>9</v>
      </c>
      <c r="K160" s="4" t="s">
        <v>9</v>
      </c>
      <c r="L160" s="4" t="s">
        <v>9</v>
      </c>
      <c r="M160" s="4" t="s">
        <v>9</v>
      </c>
    </row>
    <row r="161" spans="1:13" ht="23.25" customHeight="1">
      <c r="A161" s="4"/>
      <c r="B161" s="5" t="s">
        <v>152</v>
      </c>
      <c r="C161" s="4" t="s">
        <v>155</v>
      </c>
      <c r="D161" s="123" t="s">
        <v>158</v>
      </c>
      <c r="E161" s="4">
        <v>230</v>
      </c>
      <c r="F161" s="4"/>
      <c r="G161" s="4">
        <v>230</v>
      </c>
      <c r="H161" s="4">
        <v>130</v>
      </c>
      <c r="I161" s="4"/>
      <c r="J161" s="4">
        <v>130</v>
      </c>
      <c r="K161" s="4">
        <v>130</v>
      </c>
      <c r="L161" s="4"/>
      <c r="M161" s="4">
        <v>130</v>
      </c>
    </row>
    <row r="162" spans="1:13" ht="20.25" customHeight="1">
      <c r="A162" s="4" t="s">
        <v>9</v>
      </c>
      <c r="B162" s="23" t="s">
        <v>153</v>
      </c>
      <c r="C162" s="4" t="s">
        <v>156</v>
      </c>
      <c r="D162" s="125"/>
      <c r="E162" s="37">
        <v>209</v>
      </c>
      <c r="F162" s="4"/>
      <c r="G162" s="4">
        <v>209</v>
      </c>
      <c r="H162" s="4">
        <v>116</v>
      </c>
      <c r="I162" s="4"/>
      <c r="J162" s="4">
        <v>116</v>
      </c>
      <c r="K162" s="4">
        <v>130</v>
      </c>
      <c r="L162" s="4"/>
      <c r="M162" s="4">
        <v>130</v>
      </c>
    </row>
    <row r="163" spans="1:13" ht="30.75" customHeight="1">
      <c r="A163" s="4"/>
      <c r="B163" s="23" t="s">
        <v>154</v>
      </c>
      <c r="C163" s="4" t="s">
        <v>157</v>
      </c>
      <c r="D163" s="126"/>
      <c r="E163" s="37">
        <v>68.4</v>
      </c>
      <c r="F163" s="4"/>
      <c r="G163" s="4">
        <v>68.4</v>
      </c>
      <c r="H163" s="48">
        <v>56.4</v>
      </c>
      <c r="I163" s="4"/>
      <c r="J163" s="4">
        <v>56.4</v>
      </c>
      <c r="K163" s="48">
        <v>56.4</v>
      </c>
      <c r="L163" s="4"/>
      <c r="M163" s="48">
        <v>56.4</v>
      </c>
    </row>
    <row r="164" spans="1:13" ht="15" customHeight="1">
      <c r="A164" s="4" t="s">
        <v>139</v>
      </c>
      <c r="B164" s="24" t="s">
        <v>24</v>
      </c>
      <c r="C164" s="4" t="s">
        <v>9</v>
      </c>
      <c r="D164" s="4" t="s">
        <v>9</v>
      </c>
      <c r="E164" s="4" t="s">
        <v>9</v>
      </c>
      <c r="F164" s="4" t="s">
        <v>9</v>
      </c>
      <c r="G164" s="4" t="s">
        <v>9</v>
      </c>
      <c r="H164" s="4" t="s">
        <v>9</v>
      </c>
      <c r="I164" s="4" t="s">
        <v>9</v>
      </c>
      <c r="J164" s="4" t="s">
        <v>9</v>
      </c>
      <c r="K164" s="4" t="s">
        <v>9</v>
      </c>
      <c r="L164" s="4" t="s">
        <v>9</v>
      </c>
      <c r="M164" s="4" t="s">
        <v>9</v>
      </c>
    </row>
    <row r="165" spans="1:13" ht="43.5" customHeight="1">
      <c r="A165" s="4"/>
      <c r="B165" s="5" t="s">
        <v>160</v>
      </c>
      <c r="C165" s="4" t="s">
        <v>166</v>
      </c>
      <c r="D165" s="4" t="s">
        <v>161</v>
      </c>
      <c r="E165" s="27">
        <v>116115</v>
      </c>
      <c r="F165" s="4"/>
      <c r="G165" s="4">
        <v>116115</v>
      </c>
      <c r="H165" s="27">
        <f>J131/H162</f>
        <v>157600.3879310345</v>
      </c>
      <c r="I165" s="4"/>
      <c r="J165" s="4">
        <v>157600.3879310345</v>
      </c>
      <c r="K165" s="27">
        <f>N81/K162</f>
        <v>149840</v>
      </c>
      <c r="L165" s="4"/>
      <c r="M165" s="27">
        <f>P81/M162</f>
        <v>0</v>
      </c>
    </row>
    <row r="166" spans="1:13" ht="48" customHeight="1">
      <c r="A166" s="4"/>
      <c r="B166" s="5" t="s">
        <v>162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24" customHeight="1">
      <c r="A167" s="4"/>
      <c r="B167" s="5" t="s">
        <v>164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" customHeight="1">
      <c r="A168" s="4"/>
      <c r="B168" s="5" t="s">
        <v>163</v>
      </c>
      <c r="C168" s="4" t="s">
        <v>156</v>
      </c>
      <c r="D168" s="123" t="s">
        <v>167</v>
      </c>
      <c r="E168" s="4">
        <v>84</v>
      </c>
      <c r="F168" s="4"/>
      <c r="G168" s="4">
        <v>84</v>
      </c>
      <c r="H168" s="4">
        <v>77</v>
      </c>
      <c r="I168" s="4"/>
      <c r="J168" s="4">
        <v>77</v>
      </c>
      <c r="K168" s="27">
        <f>K161/K154</f>
        <v>86.66666666666667</v>
      </c>
      <c r="L168" s="4"/>
      <c r="M168" s="27">
        <f>M161/M154</f>
        <v>86.66666666666667</v>
      </c>
    </row>
    <row r="169" spans="1:13" ht="15" customHeight="1">
      <c r="A169" s="4"/>
      <c r="B169" s="5" t="s">
        <v>144</v>
      </c>
      <c r="C169" s="4" t="s">
        <v>156</v>
      </c>
      <c r="D169" s="125"/>
      <c r="E169" s="4">
        <v>10</v>
      </c>
      <c r="F169" s="4"/>
      <c r="G169" s="4">
        <v>10</v>
      </c>
      <c r="H169" s="4">
        <v>9</v>
      </c>
      <c r="I169" s="4"/>
      <c r="J169" s="4">
        <v>9</v>
      </c>
      <c r="K169" s="27">
        <f>K155</f>
        <v>12.5</v>
      </c>
      <c r="L169" s="4"/>
      <c r="M169" s="27">
        <f>M155</f>
        <v>12.5</v>
      </c>
    </row>
    <row r="170" spans="1:13" ht="15" customHeight="1">
      <c r="A170" s="4"/>
      <c r="B170" s="5" t="s">
        <v>145</v>
      </c>
      <c r="C170" s="4" t="s">
        <v>156</v>
      </c>
      <c r="D170" s="125"/>
      <c r="E170" s="4">
        <v>7</v>
      </c>
      <c r="F170" s="4"/>
      <c r="G170" s="4">
        <v>7</v>
      </c>
      <c r="H170" s="4">
        <v>7</v>
      </c>
      <c r="I170" s="4"/>
      <c r="J170" s="4">
        <v>7</v>
      </c>
      <c r="K170" s="27">
        <f>K162/K156</f>
        <v>8.387096774193548</v>
      </c>
      <c r="L170" s="4"/>
      <c r="M170" s="27">
        <f>M162/M156</f>
        <v>8.387096774193548</v>
      </c>
    </row>
    <row r="171" spans="1:13" ht="15" customHeight="1">
      <c r="A171" s="4"/>
      <c r="B171" s="5" t="s">
        <v>146</v>
      </c>
      <c r="C171" s="4" t="s">
        <v>156</v>
      </c>
      <c r="D171" s="125"/>
      <c r="E171" s="4">
        <v>2</v>
      </c>
      <c r="F171" s="4"/>
      <c r="G171" s="4">
        <v>2</v>
      </c>
      <c r="H171" s="4">
        <v>3</v>
      </c>
      <c r="I171" s="4"/>
      <c r="J171" s="4">
        <v>3</v>
      </c>
      <c r="K171" s="27">
        <f>K162/K156</f>
        <v>8.387096774193548</v>
      </c>
      <c r="L171" s="4"/>
      <c r="M171" s="27">
        <f>M162/M156</f>
        <v>8.387096774193548</v>
      </c>
    </row>
    <row r="172" spans="1:13" ht="15" customHeight="1">
      <c r="A172" s="4"/>
      <c r="B172" s="5" t="s">
        <v>147</v>
      </c>
      <c r="C172" s="4" t="s">
        <v>156</v>
      </c>
      <c r="D172" s="125"/>
      <c r="E172" s="4">
        <v>9</v>
      </c>
      <c r="F172" s="4"/>
      <c r="G172" s="4">
        <v>9</v>
      </c>
      <c r="H172" s="4">
        <v>11</v>
      </c>
      <c r="I172" s="4"/>
      <c r="J172" s="4">
        <v>11</v>
      </c>
      <c r="K172" s="27">
        <f>K162/K158</f>
        <v>12.093023255813954</v>
      </c>
      <c r="L172" s="4"/>
      <c r="M172" s="27">
        <f>M162/M158</f>
        <v>12.093023255813954</v>
      </c>
    </row>
    <row r="173" spans="1:13" ht="15">
      <c r="A173" s="4" t="s">
        <v>9</v>
      </c>
      <c r="B173" s="23" t="s">
        <v>165</v>
      </c>
      <c r="C173" s="4" t="s">
        <v>156</v>
      </c>
      <c r="D173" s="126"/>
      <c r="E173" s="4">
        <v>96</v>
      </c>
      <c r="F173" s="4" t="s">
        <v>9</v>
      </c>
      <c r="G173" s="4">
        <v>96</v>
      </c>
      <c r="H173" s="4">
        <v>4</v>
      </c>
      <c r="I173" s="4" t="s">
        <v>9</v>
      </c>
      <c r="J173" s="4">
        <v>4</v>
      </c>
      <c r="K173" s="27">
        <f>K162/K158</f>
        <v>12.093023255813954</v>
      </c>
      <c r="L173" s="4" t="s">
        <v>9</v>
      </c>
      <c r="M173" s="27">
        <f>M162/M158</f>
        <v>12.093023255813954</v>
      </c>
    </row>
    <row r="174" spans="1:13" ht="15">
      <c r="A174" s="4" t="s">
        <v>159</v>
      </c>
      <c r="B174" s="24" t="s">
        <v>25</v>
      </c>
      <c r="C174" s="4" t="s">
        <v>9</v>
      </c>
      <c r="D174" s="4" t="s">
        <v>9</v>
      </c>
      <c r="E174" s="4" t="s">
        <v>9</v>
      </c>
      <c r="F174" s="4" t="s">
        <v>9</v>
      </c>
      <c r="G174" s="4" t="s">
        <v>9</v>
      </c>
      <c r="H174" s="4" t="s">
        <v>9</v>
      </c>
      <c r="I174" s="4" t="s">
        <v>9</v>
      </c>
      <c r="J174" s="4" t="s">
        <v>9</v>
      </c>
      <c r="K174" s="27">
        <f>K162/K159</f>
        <v>4.094488188976378</v>
      </c>
      <c r="L174" s="4" t="s">
        <v>9</v>
      </c>
      <c r="M174" s="27">
        <f>M162/M159</f>
        <v>4.094488188976378</v>
      </c>
    </row>
    <row r="175" spans="1:13" ht="45">
      <c r="A175" s="4"/>
      <c r="B175" s="5" t="s">
        <v>168</v>
      </c>
      <c r="C175" s="4" t="s">
        <v>170</v>
      </c>
      <c r="D175" s="4" t="s">
        <v>167</v>
      </c>
      <c r="E175" s="4">
        <v>100</v>
      </c>
      <c r="F175" s="4"/>
      <c r="G175" s="4">
        <v>100</v>
      </c>
      <c r="H175" s="4">
        <v>100</v>
      </c>
      <c r="I175" s="4"/>
      <c r="J175" s="4">
        <v>100</v>
      </c>
      <c r="K175" s="4">
        <v>100</v>
      </c>
      <c r="L175" s="4"/>
      <c r="M175" s="4">
        <v>100</v>
      </c>
    </row>
    <row r="176" spans="1:13" ht="135">
      <c r="A176" s="4" t="s">
        <v>9</v>
      </c>
      <c r="B176" s="23" t="s">
        <v>169</v>
      </c>
      <c r="C176" s="4" t="s">
        <v>171</v>
      </c>
      <c r="D176" s="4" t="s">
        <v>172</v>
      </c>
      <c r="E176" s="4">
        <v>9.4</v>
      </c>
      <c r="F176" s="4"/>
      <c r="G176" s="4">
        <v>9.4</v>
      </c>
      <c r="H176" s="4">
        <v>6.4</v>
      </c>
      <c r="I176" s="4"/>
      <c r="J176" s="4">
        <v>6.4</v>
      </c>
      <c r="K176" s="4">
        <v>6.4</v>
      </c>
      <c r="L176" s="4"/>
      <c r="M176" s="4">
        <v>6.4</v>
      </c>
    </row>
    <row r="179" spans="1:10" ht="15" customHeight="1">
      <c r="A179" s="120" t="s">
        <v>113</v>
      </c>
      <c r="B179" s="120"/>
      <c r="C179" s="120"/>
      <c r="D179" s="120"/>
      <c r="E179" s="120"/>
      <c r="F179" s="120"/>
      <c r="G179" s="120"/>
      <c r="H179" s="120"/>
      <c r="I179" s="120"/>
      <c r="J179" s="120"/>
    </row>
    <row r="180" ht="15">
      <c r="J180" s="3" t="s">
        <v>3</v>
      </c>
    </row>
    <row r="181" spans="1:10" ht="15">
      <c r="A181" s="109" t="s">
        <v>17</v>
      </c>
      <c r="B181" s="109" t="s">
        <v>19</v>
      </c>
      <c r="C181" s="109" t="s">
        <v>20</v>
      </c>
      <c r="D181" s="109" t="s">
        <v>21</v>
      </c>
      <c r="E181" s="109" t="s">
        <v>103</v>
      </c>
      <c r="F181" s="109"/>
      <c r="G181" s="109"/>
      <c r="H181" s="109" t="s">
        <v>104</v>
      </c>
      <c r="I181" s="109"/>
      <c r="J181" s="109"/>
    </row>
    <row r="182" spans="1:10" ht="41.25" customHeight="1">
      <c r="A182" s="109"/>
      <c r="B182" s="109"/>
      <c r="C182" s="109"/>
      <c r="D182" s="109"/>
      <c r="E182" s="4" t="s">
        <v>6</v>
      </c>
      <c r="F182" s="4" t="s">
        <v>7</v>
      </c>
      <c r="G182" s="4" t="s">
        <v>56</v>
      </c>
      <c r="H182" s="4" t="s">
        <v>6</v>
      </c>
      <c r="I182" s="4" t="s">
        <v>7</v>
      </c>
      <c r="J182" s="4" t="s">
        <v>57</v>
      </c>
    </row>
    <row r="183" spans="1:10" ht="15">
      <c r="A183" s="4">
        <v>1</v>
      </c>
      <c r="B183" s="4">
        <v>2</v>
      </c>
      <c r="C183" s="4">
        <v>3</v>
      </c>
      <c r="D183" s="4">
        <v>4</v>
      </c>
      <c r="E183" s="4">
        <v>5</v>
      </c>
      <c r="F183" s="4">
        <v>6</v>
      </c>
      <c r="G183" s="4">
        <v>7</v>
      </c>
      <c r="H183" s="4">
        <v>8</v>
      </c>
      <c r="I183" s="4">
        <v>9</v>
      </c>
      <c r="J183" s="4">
        <v>10</v>
      </c>
    </row>
    <row r="184" spans="1:10" ht="15">
      <c r="A184" s="4" t="s">
        <v>137</v>
      </c>
      <c r="B184" s="24" t="s">
        <v>22</v>
      </c>
      <c r="C184" s="4" t="s">
        <v>9</v>
      </c>
      <c r="D184" s="4" t="s">
        <v>9</v>
      </c>
      <c r="E184" s="5" t="s">
        <v>9</v>
      </c>
      <c r="F184" s="5" t="s">
        <v>9</v>
      </c>
      <c r="G184" s="5" t="s">
        <v>9</v>
      </c>
      <c r="H184" s="5" t="s">
        <v>9</v>
      </c>
      <c r="I184" s="5" t="s">
        <v>9</v>
      </c>
      <c r="J184" s="5" t="s">
        <v>9</v>
      </c>
    </row>
    <row r="185" spans="1:10" ht="45">
      <c r="A185" s="4"/>
      <c r="B185" s="5" t="s">
        <v>140</v>
      </c>
      <c r="C185" s="4" t="s">
        <v>149</v>
      </c>
      <c r="D185" s="4" t="s">
        <v>150</v>
      </c>
      <c r="E185" s="4">
        <v>1</v>
      </c>
      <c r="F185" s="5"/>
      <c r="G185" s="4">
        <v>1</v>
      </c>
      <c r="H185" s="4">
        <v>1</v>
      </c>
      <c r="I185" s="5"/>
      <c r="J185" s="4">
        <v>1</v>
      </c>
    </row>
    <row r="186" spans="1:10" ht="15" customHeight="1">
      <c r="A186" s="4"/>
      <c r="B186" s="5" t="s">
        <v>141</v>
      </c>
      <c r="C186" s="4" t="s">
        <v>149</v>
      </c>
      <c r="D186" s="123" t="s">
        <v>151</v>
      </c>
      <c r="E186" s="4">
        <v>113.5</v>
      </c>
      <c r="F186" s="5"/>
      <c r="G186" s="4">
        <v>113.5</v>
      </c>
      <c r="H186" s="4">
        <v>113.5</v>
      </c>
      <c r="I186" s="5"/>
      <c r="J186" s="4">
        <v>113.5</v>
      </c>
    </row>
    <row r="187" spans="1:10" ht="15">
      <c r="A187" s="4"/>
      <c r="B187" s="5" t="s">
        <v>142</v>
      </c>
      <c r="C187" s="4"/>
      <c r="D187" s="125"/>
      <c r="E187" s="4"/>
      <c r="F187" s="5"/>
      <c r="G187" s="4"/>
      <c r="H187" s="4"/>
      <c r="I187" s="5"/>
      <c r="J187" s="4"/>
    </row>
    <row r="188" spans="1:10" ht="15">
      <c r="A188" s="4"/>
      <c r="B188" s="5" t="s">
        <v>143</v>
      </c>
      <c r="C188" s="4" t="s">
        <v>149</v>
      </c>
      <c r="D188" s="125"/>
      <c r="E188" s="4">
        <v>1.5</v>
      </c>
      <c r="F188" s="5"/>
      <c r="G188" s="4">
        <v>1.5</v>
      </c>
      <c r="H188" s="4">
        <v>1.5</v>
      </c>
      <c r="I188" s="5"/>
      <c r="J188" s="4">
        <v>1.5</v>
      </c>
    </row>
    <row r="189" spans="1:10" ht="15">
      <c r="A189" s="4"/>
      <c r="B189" s="5" t="s">
        <v>144</v>
      </c>
      <c r="C189" s="4" t="s">
        <v>149</v>
      </c>
      <c r="D189" s="125"/>
      <c r="E189" s="4">
        <v>12.5</v>
      </c>
      <c r="F189" s="5"/>
      <c r="G189" s="4">
        <v>12.5</v>
      </c>
      <c r="H189" s="4">
        <v>12.5</v>
      </c>
      <c r="I189" s="5"/>
      <c r="J189" s="4">
        <v>12.5</v>
      </c>
    </row>
    <row r="190" spans="1:10" ht="15">
      <c r="A190" s="4"/>
      <c r="B190" s="5" t="s">
        <v>145</v>
      </c>
      <c r="C190" s="4" t="s">
        <v>149</v>
      </c>
      <c r="D190" s="125"/>
      <c r="E190" s="4">
        <v>15.5</v>
      </c>
      <c r="F190" s="5"/>
      <c r="G190" s="4">
        <v>15.5</v>
      </c>
      <c r="H190" s="4">
        <v>15.5</v>
      </c>
      <c r="I190" s="5"/>
      <c r="J190" s="4">
        <v>15.5</v>
      </c>
    </row>
    <row r="191" spans="1:10" ht="15">
      <c r="A191" s="4"/>
      <c r="B191" s="5" t="s">
        <v>146</v>
      </c>
      <c r="C191" s="4" t="s">
        <v>149</v>
      </c>
      <c r="D191" s="125"/>
      <c r="E191" s="4">
        <v>41.5</v>
      </c>
      <c r="F191" s="5"/>
      <c r="G191" s="4">
        <v>41.5</v>
      </c>
      <c r="H191" s="4">
        <v>41.5</v>
      </c>
      <c r="I191" s="5"/>
      <c r="J191" s="4">
        <v>41.5</v>
      </c>
    </row>
    <row r="192" spans="1:10" ht="15">
      <c r="A192" s="4"/>
      <c r="B192" s="5" t="s">
        <v>147</v>
      </c>
      <c r="C192" s="4" t="s">
        <v>149</v>
      </c>
      <c r="D192" s="125"/>
      <c r="E192" s="4">
        <v>10.75</v>
      </c>
      <c r="F192" s="5" t="s">
        <v>9</v>
      </c>
      <c r="G192" s="4">
        <v>10.75</v>
      </c>
      <c r="H192" s="4">
        <v>10.75</v>
      </c>
      <c r="I192" s="5" t="s">
        <v>9</v>
      </c>
      <c r="J192" s="4">
        <v>10.75</v>
      </c>
    </row>
    <row r="193" spans="1:10" ht="15">
      <c r="A193" s="4" t="s">
        <v>9</v>
      </c>
      <c r="B193" s="23" t="s">
        <v>148</v>
      </c>
      <c r="C193" s="4" t="s">
        <v>149</v>
      </c>
      <c r="D193" s="126"/>
      <c r="E193" s="4">
        <v>31.75</v>
      </c>
      <c r="F193" s="5" t="s">
        <v>9</v>
      </c>
      <c r="G193" s="4">
        <v>31.75</v>
      </c>
      <c r="H193" s="4">
        <v>31.75</v>
      </c>
      <c r="I193" s="5" t="s">
        <v>9</v>
      </c>
      <c r="J193" s="4">
        <v>31.75</v>
      </c>
    </row>
    <row r="194" spans="1:10" ht="15">
      <c r="A194" s="4" t="s">
        <v>138</v>
      </c>
      <c r="B194" s="24" t="s">
        <v>23</v>
      </c>
      <c r="C194" s="4" t="s">
        <v>9</v>
      </c>
      <c r="D194" s="4" t="s">
        <v>9</v>
      </c>
      <c r="E194" s="4" t="s">
        <v>9</v>
      </c>
      <c r="F194" s="5" t="s">
        <v>9</v>
      </c>
      <c r="G194" s="4" t="s">
        <v>9</v>
      </c>
      <c r="H194" s="4" t="s">
        <v>9</v>
      </c>
      <c r="I194" s="5" t="s">
        <v>9</v>
      </c>
      <c r="J194" s="4" t="s">
        <v>9</v>
      </c>
    </row>
    <row r="195" spans="1:10" ht="15" customHeight="1">
      <c r="A195" s="4"/>
      <c r="B195" s="5" t="s">
        <v>152</v>
      </c>
      <c r="C195" s="4" t="s">
        <v>155</v>
      </c>
      <c r="D195" s="123" t="s">
        <v>158</v>
      </c>
      <c r="E195" s="4">
        <v>130</v>
      </c>
      <c r="F195" s="5" t="s">
        <v>9</v>
      </c>
      <c r="G195" s="4">
        <v>130</v>
      </c>
      <c r="H195" s="4">
        <v>130</v>
      </c>
      <c r="I195" s="5" t="s">
        <v>9</v>
      </c>
      <c r="J195" s="4">
        <v>130</v>
      </c>
    </row>
    <row r="196" spans="1:10" ht="15">
      <c r="A196" s="4" t="s">
        <v>9</v>
      </c>
      <c r="B196" s="23" t="s">
        <v>153</v>
      </c>
      <c r="C196" s="4" t="s">
        <v>156</v>
      </c>
      <c r="D196" s="125"/>
      <c r="E196" s="4">
        <v>130</v>
      </c>
      <c r="F196" s="5" t="s">
        <v>9</v>
      </c>
      <c r="G196" s="4">
        <v>130</v>
      </c>
      <c r="H196" s="4">
        <v>130</v>
      </c>
      <c r="I196" s="5" t="s">
        <v>9</v>
      </c>
      <c r="J196" s="4">
        <v>130</v>
      </c>
    </row>
    <row r="197" spans="1:10" ht="30">
      <c r="A197" s="4"/>
      <c r="B197" s="23" t="s">
        <v>154</v>
      </c>
      <c r="C197" s="4" t="s">
        <v>157</v>
      </c>
      <c r="D197" s="126"/>
      <c r="E197" s="4">
        <v>56</v>
      </c>
      <c r="F197" s="5" t="s">
        <v>9</v>
      </c>
      <c r="G197" s="4">
        <v>56</v>
      </c>
      <c r="H197" s="4">
        <v>56</v>
      </c>
      <c r="I197" s="5" t="s">
        <v>9</v>
      </c>
      <c r="J197" s="4">
        <v>56</v>
      </c>
    </row>
    <row r="198" spans="1:10" ht="15">
      <c r="A198" s="4" t="s">
        <v>139</v>
      </c>
      <c r="B198" s="24" t="s">
        <v>24</v>
      </c>
      <c r="C198" s="4" t="s">
        <v>9</v>
      </c>
      <c r="D198" s="4" t="s">
        <v>9</v>
      </c>
      <c r="E198" s="5" t="s">
        <v>9</v>
      </c>
      <c r="F198" s="5" t="s">
        <v>9</v>
      </c>
      <c r="G198" s="5" t="s">
        <v>9</v>
      </c>
      <c r="H198" s="5" t="s">
        <v>9</v>
      </c>
      <c r="I198" s="5" t="s">
        <v>9</v>
      </c>
      <c r="J198" s="5" t="s">
        <v>9</v>
      </c>
    </row>
    <row r="199" spans="1:10" ht="30">
      <c r="A199" s="4"/>
      <c r="B199" s="5" t="s">
        <v>160</v>
      </c>
      <c r="C199" s="4" t="s">
        <v>166</v>
      </c>
      <c r="D199" s="4" t="s">
        <v>161</v>
      </c>
      <c r="E199" s="5">
        <f>F111/E196</f>
        <v>158231</v>
      </c>
      <c r="F199" s="5" t="s">
        <v>9</v>
      </c>
      <c r="G199" s="5">
        <f>H111/G196</f>
        <v>13817.353846153846</v>
      </c>
      <c r="H199" s="27">
        <f>J111/K162</f>
        <v>166142.5</v>
      </c>
      <c r="I199" s="5" t="s">
        <v>9</v>
      </c>
      <c r="J199" s="27">
        <f>L111/M162</f>
        <v>0</v>
      </c>
    </row>
    <row r="200" spans="1:10" ht="45">
      <c r="A200" s="4"/>
      <c r="B200" s="5" t="s">
        <v>162</v>
      </c>
      <c r="C200" s="4"/>
      <c r="D200" s="4"/>
      <c r="E200" s="5"/>
      <c r="F200" s="5"/>
      <c r="G200" s="5"/>
      <c r="H200" s="5"/>
      <c r="I200" s="5"/>
      <c r="J200" s="5"/>
    </row>
    <row r="201" spans="1:10" ht="15" customHeight="1">
      <c r="A201" s="4"/>
      <c r="B201" s="5" t="s">
        <v>164</v>
      </c>
      <c r="C201" s="4"/>
      <c r="D201" s="4"/>
      <c r="E201" s="5"/>
      <c r="F201" s="5"/>
      <c r="G201" s="5"/>
      <c r="H201" s="5"/>
      <c r="I201" s="5"/>
      <c r="J201" s="5"/>
    </row>
    <row r="202" spans="1:10" ht="15" customHeight="1">
      <c r="A202" s="4"/>
      <c r="B202" s="5" t="s">
        <v>163</v>
      </c>
      <c r="C202" s="4" t="s">
        <v>156</v>
      </c>
      <c r="D202" s="123" t="s">
        <v>167</v>
      </c>
      <c r="E202" s="27">
        <f>E196/E188</f>
        <v>86.66666666666667</v>
      </c>
      <c r="F202" s="5"/>
      <c r="G202" s="27">
        <f>G196/G188</f>
        <v>86.66666666666667</v>
      </c>
      <c r="H202" s="27">
        <f>H196/H188</f>
        <v>86.66666666666667</v>
      </c>
      <c r="I202" s="5"/>
      <c r="J202" s="27">
        <f>J196/J188</f>
        <v>86.66666666666667</v>
      </c>
    </row>
    <row r="203" spans="1:10" ht="15">
      <c r="A203" s="4"/>
      <c r="B203" s="5" t="s">
        <v>144</v>
      </c>
      <c r="C203" s="4" t="s">
        <v>156</v>
      </c>
      <c r="D203" s="125"/>
      <c r="E203" s="27">
        <f>E196/E189</f>
        <v>10.4</v>
      </c>
      <c r="F203" s="5"/>
      <c r="G203" s="27">
        <f>G196/G189</f>
        <v>10.4</v>
      </c>
      <c r="H203" s="27">
        <f>H196/H189</f>
        <v>10.4</v>
      </c>
      <c r="I203" s="5"/>
      <c r="J203" s="27">
        <f>J196/J189</f>
        <v>10.4</v>
      </c>
    </row>
    <row r="204" spans="1:10" ht="15">
      <c r="A204" s="4"/>
      <c r="B204" s="5" t="s">
        <v>145</v>
      </c>
      <c r="C204" s="4" t="s">
        <v>156</v>
      </c>
      <c r="D204" s="125"/>
      <c r="E204" s="27">
        <f>E196/E190</f>
        <v>8.387096774193548</v>
      </c>
      <c r="F204" s="5"/>
      <c r="G204" s="27">
        <f>G196/G190</f>
        <v>8.387096774193548</v>
      </c>
      <c r="H204" s="27">
        <f>H196/H190</f>
        <v>8.387096774193548</v>
      </c>
      <c r="I204" s="5"/>
      <c r="J204" s="27">
        <f>J196/J190</f>
        <v>8.387096774193548</v>
      </c>
    </row>
    <row r="205" spans="1:10" ht="15">
      <c r="A205" s="4"/>
      <c r="B205" s="5" t="s">
        <v>146</v>
      </c>
      <c r="C205" s="4" t="s">
        <v>156</v>
      </c>
      <c r="D205" s="125"/>
      <c r="E205" s="27">
        <f>E196/E191</f>
        <v>3.1325301204819276</v>
      </c>
      <c r="F205" s="5"/>
      <c r="G205" s="27">
        <f>G196/G191</f>
        <v>3.1325301204819276</v>
      </c>
      <c r="H205" s="27">
        <f>H196/H191</f>
        <v>3.1325301204819276</v>
      </c>
      <c r="I205" s="5"/>
      <c r="J205" s="27">
        <f>J196/J191</f>
        <v>3.1325301204819276</v>
      </c>
    </row>
    <row r="206" spans="1:10" ht="15">
      <c r="A206" s="4"/>
      <c r="B206" s="5" t="s">
        <v>147</v>
      </c>
      <c r="C206" s="4" t="s">
        <v>156</v>
      </c>
      <c r="D206" s="125"/>
      <c r="E206" s="27">
        <f>E196/E192</f>
        <v>12.093023255813954</v>
      </c>
      <c r="F206" s="5"/>
      <c r="G206" s="27">
        <f>G196/G192</f>
        <v>12.093023255813954</v>
      </c>
      <c r="H206" s="27">
        <f>H196/H192</f>
        <v>12.093023255813954</v>
      </c>
      <c r="I206" s="5"/>
      <c r="J206" s="27">
        <f>J196/J192</f>
        <v>12.093023255813954</v>
      </c>
    </row>
    <row r="207" spans="1:10" ht="15">
      <c r="A207" s="4" t="s">
        <v>9</v>
      </c>
      <c r="B207" s="23" t="s">
        <v>165</v>
      </c>
      <c r="C207" s="4" t="s">
        <v>156</v>
      </c>
      <c r="D207" s="126"/>
      <c r="E207" s="27">
        <f>E196/E193</f>
        <v>4.094488188976378</v>
      </c>
      <c r="F207" s="5" t="s">
        <v>9</v>
      </c>
      <c r="G207" s="27">
        <f>G196/G193</f>
        <v>4.094488188976378</v>
      </c>
      <c r="H207" s="27">
        <f>H196/H193</f>
        <v>4.094488188976378</v>
      </c>
      <c r="I207" s="5" t="s">
        <v>9</v>
      </c>
      <c r="J207" s="27">
        <f>J196/J193</f>
        <v>4.094488188976378</v>
      </c>
    </row>
    <row r="208" spans="1:10" ht="15">
      <c r="A208" s="4" t="s">
        <v>159</v>
      </c>
      <c r="B208" s="24" t="s">
        <v>25</v>
      </c>
      <c r="C208" s="4" t="s">
        <v>9</v>
      </c>
      <c r="D208" s="4" t="s">
        <v>9</v>
      </c>
      <c r="E208" s="27"/>
      <c r="F208" s="5" t="s">
        <v>9</v>
      </c>
      <c r="G208" s="27"/>
      <c r="H208" s="5" t="s">
        <v>9</v>
      </c>
      <c r="I208" s="5" t="s">
        <v>9</v>
      </c>
      <c r="J208" s="5" t="s">
        <v>9</v>
      </c>
    </row>
    <row r="209" spans="1:10" ht="45">
      <c r="A209" s="4"/>
      <c r="B209" s="5" t="s">
        <v>168</v>
      </c>
      <c r="C209" s="4" t="s">
        <v>170</v>
      </c>
      <c r="D209" s="4" t="s">
        <v>167</v>
      </c>
      <c r="E209" s="4">
        <v>100</v>
      </c>
      <c r="F209" s="5" t="s">
        <v>9</v>
      </c>
      <c r="G209" s="4">
        <v>100</v>
      </c>
      <c r="H209" s="4">
        <v>100</v>
      </c>
      <c r="I209" s="5" t="s">
        <v>9</v>
      </c>
      <c r="J209" s="4">
        <v>100</v>
      </c>
    </row>
    <row r="210" spans="1:10" ht="87.75" customHeight="1">
      <c r="A210" s="4" t="s">
        <v>9</v>
      </c>
      <c r="B210" s="23" t="s">
        <v>169</v>
      </c>
      <c r="C210" s="4" t="s">
        <v>171</v>
      </c>
      <c r="D210" s="4" t="s">
        <v>172</v>
      </c>
      <c r="E210" s="4">
        <v>6.4</v>
      </c>
      <c r="F210" s="5" t="s">
        <v>9</v>
      </c>
      <c r="G210" s="4">
        <v>6.4</v>
      </c>
      <c r="H210" s="4">
        <v>6.4</v>
      </c>
      <c r="I210" s="5" t="s">
        <v>9</v>
      </c>
      <c r="J210" s="4">
        <v>6.4</v>
      </c>
    </row>
    <row r="212" spans="1:11" ht="15" customHeight="1">
      <c r="A212" s="120" t="s">
        <v>26</v>
      </c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ht="15">
      <c r="K213" s="3" t="s">
        <v>3</v>
      </c>
    </row>
    <row r="214" spans="1:11" ht="15" customHeight="1">
      <c r="A214" s="109" t="s">
        <v>5</v>
      </c>
      <c r="B214" s="109" t="s">
        <v>80</v>
      </c>
      <c r="C214" s="109"/>
      <c r="D214" s="115" t="s">
        <v>81</v>
      </c>
      <c r="E214" s="117"/>
      <c r="F214" s="109" t="s">
        <v>82</v>
      </c>
      <c r="G214" s="109"/>
      <c r="H214" s="109" t="s">
        <v>103</v>
      </c>
      <c r="I214" s="109"/>
      <c r="J214" s="109" t="s">
        <v>104</v>
      </c>
      <c r="K214" s="109"/>
    </row>
    <row r="215" spans="1:11" ht="30">
      <c r="A215" s="109"/>
      <c r="B215" s="4" t="s">
        <v>6</v>
      </c>
      <c r="C215" s="4" t="s">
        <v>7</v>
      </c>
      <c r="D215" s="4" t="s">
        <v>6</v>
      </c>
      <c r="E215" s="4" t="s">
        <v>7</v>
      </c>
      <c r="F215" s="4" t="s">
        <v>6</v>
      </c>
      <c r="G215" s="4" t="s">
        <v>7</v>
      </c>
      <c r="H215" s="4" t="s">
        <v>6</v>
      </c>
      <c r="I215" s="4" t="s">
        <v>7</v>
      </c>
      <c r="J215" s="4" t="s">
        <v>6</v>
      </c>
      <c r="K215" s="4" t="s">
        <v>7</v>
      </c>
    </row>
    <row r="216" spans="1:11" ht="15">
      <c r="A216" s="4">
        <v>1</v>
      </c>
      <c r="B216" s="4">
        <v>2</v>
      </c>
      <c r="C216" s="4">
        <v>3</v>
      </c>
      <c r="D216" s="4">
        <v>4</v>
      </c>
      <c r="E216" s="4">
        <v>5</v>
      </c>
      <c r="F216" s="4">
        <v>6</v>
      </c>
      <c r="G216" s="4">
        <v>7</v>
      </c>
      <c r="H216" s="4">
        <v>8</v>
      </c>
      <c r="I216" s="4">
        <v>9</v>
      </c>
      <c r="J216" s="4">
        <v>10</v>
      </c>
      <c r="K216" s="4">
        <v>11</v>
      </c>
    </row>
    <row r="217" spans="1:11" ht="25.5">
      <c r="A217" s="68" t="s">
        <v>173</v>
      </c>
      <c r="B217" s="72">
        <v>11610547</v>
      </c>
      <c r="C217" s="41" t="s">
        <v>9</v>
      </c>
      <c r="D217" s="41">
        <v>9354402</v>
      </c>
      <c r="E217" s="41" t="s">
        <v>9</v>
      </c>
      <c r="F217" s="41">
        <v>9537975</v>
      </c>
      <c r="G217" s="41" t="s">
        <v>9</v>
      </c>
      <c r="H217" s="41">
        <v>9834878</v>
      </c>
      <c r="I217" s="41" t="s">
        <v>9</v>
      </c>
      <c r="J217" s="41">
        <v>10326622</v>
      </c>
      <c r="K217" s="41" t="s">
        <v>9</v>
      </c>
    </row>
    <row r="218" spans="1:11" ht="38.25">
      <c r="A218" s="69" t="s">
        <v>174</v>
      </c>
      <c r="B218" s="73">
        <v>0</v>
      </c>
      <c r="C218" s="41" t="s">
        <v>9</v>
      </c>
      <c r="D218" s="41">
        <v>360998</v>
      </c>
      <c r="E218" s="41" t="s">
        <v>9</v>
      </c>
      <c r="F218" s="41">
        <v>902495</v>
      </c>
      <c r="G218" s="41" t="s">
        <v>9</v>
      </c>
      <c r="H218" s="41">
        <v>1189203</v>
      </c>
      <c r="I218" s="41" t="s">
        <v>9</v>
      </c>
      <c r="J218" s="41">
        <v>1248663</v>
      </c>
      <c r="K218" s="41" t="s">
        <v>9</v>
      </c>
    </row>
    <row r="219" spans="1:11" ht="15">
      <c r="A219" s="69" t="s">
        <v>177</v>
      </c>
      <c r="B219" s="73">
        <v>306708</v>
      </c>
      <c r="C219" s="41"/>
      <c r="D219" s="41">
        <v>214171</v>
      </c>
      <c r="E219" s="41"/>
      <c r="F219" s="41">
        <v>232054</v>
      </c>
      <c r="G219" s="41"/>
      <c r="H219" s="41">
        <v>245049</v>
      </c>
      <c r="I219" s="41"/>
      <c r="J219" s="41">
        <v>257301</v>
      </c>
      <c r="K219" s="41"/>
    </row>
    <row r="220" spans="1:11" ht="33.75" customHeight="1">
      <c r="A220" s="69" t="s">
        <v>175</v>
      </c>
      <c r="B220" s="73">
        <v>617686</v>
      </c>
      <c r="C220" s="41"/>
      <c r="D220" s="41">
        <v>392718</v>
      </c>
      <c r="E220" s="41"/>
      <c r="F220" s="41">
        <v>492276</v>
      </c>
      <c r="G220" s="41"/>
      <c r="H220" s="41">
        <v>520899</v>
      </c>
      <c r="I220" s="41"/>
      <c r="J220" s="41">
        <v>546944</v>
      </c>
      <c r="K220" s="41"/>
    </row>
    <row r="221" spans="1:11" ht="15">
      <c r="A221" s="69" t="s">
        <v>12</v>
      </c>
      <c r="B221" s="73">
        <f>SUM(B217:B220)</f>
        <v>12534941</v>
      </c>
      <c r="C221" s="73">
        <f aca="true" t="shared" si="11" ref="C221:K221">SUM(C217:C220)</f>
        <v>0</v>
      </c>
      <c r="D221" s="73">
        <f t="shared" si="11"/>
        <v>10322289</v>
      </c>
      <c r="E221" s="73">
        <f t="shared" si="11"/>
        <v>0</v>
      </c>
      <c r="F221" s="73">
        <f t="shared" si="11"/>
        <v>11164800</v>
      </c>
      <c r="G221" s="73">
        <f t="shared" si="11"/>
        <v>0</v>
      </c>
      <c r="H221" s="73">
        <f t="shared" si="11"/>
        <v>11790029</v>
      </c>
      <c r="I221" s="73">
        <f t="shared" si="11"/>
        <v>0</v>
      </c>
      <c r="J221" s="73">
        <f t="shared" si="11"/>
        <v>12379530</v>
      </c>
      <c r="K221" s="73">
        <f t="shared" si="11"/>
        <v>0</v>
      </c>
    </row>
    <row r="222" spans="1:11" ht="127.5">
      <c r="A222" s="69" t="s">
        <v>27</v>
      </c>
      <c r="B222" s="4" t="s">
        <v>11</v>
      </c>
      <c r="C222" s="4" t="s">
        <v>9</v>
      </c>
      <c r="D222" s="4" t="s">
        <v>11</v>
      </c>
      <c r="E222" s="4" t="s">
        <v>9</v>
      </c>
      <c r="F222" s="4" t="s">
        <v>9</v>
      </c>
      <c r="G222" s="4" t="s">
        <v>9</v>
      </c>
      <c r="H222" s="4" t="s">
        <v>9</v>
      </c>
      <c r="I222" s="4" t="s">
        <v>9</v>
      </c>
      <c r="J222" s="4" t="s">
        <v>11</v>
      </c>
      <c r="K222" s="4" t="s">
        <v>9</v>
      </c>
    </row>
    <row r="225" spans="1:14" ht="15" customHeight="1">
      <c r="A225" s="120" t="s">
        <v>28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</row>
    <row r="227" spans="1:14" ht="15" customHeight="1">
      <c r="A227" s="109" t="s">
        <v>55</v>
      </c>
      <c r="B227" s="109" t="s">
        <v>29</v>
      </c>
      <c r="C227" s="115" t="s">
        <v>80</v>
      </c>
      <c r="D227" s="116"/>
      <c r="E227" s="116"/>
      <c r="F227" s="117"/>
      <c r="G227" s="109" t="s">
        <v>114</v>
      </c>
      <c r="H227" s="109"/>
      <c r="I227" s="109"/>
      <c r="J227" s="109"/>
      <c r="K227" s="109" t="s">
        <v>115</v>
      </c>
      <c r="L227" s="109"/>
      <c r="M227" s="115" t="s">
        <v>116</v>
      </c>
      <c r="N227" s="117"/>
    </row>
    <row r="228" spans="1:14" ht="30.75" customHeight="1">
      <c r="A228" s="109"/>
      <c r="B228" s="109"/>
      <c r="C228" s="109" t="s">
        <v>6</v>
      </c>
      <c r="D228" s="109"/>
      <c r="E228" s="109" t="s">
        <v>7</v>
      </c>
      <c r="F228" s="109"/>
      <c r="G228" s="109" t="s">
        <v>6</v>
      </c>
      <c r="H228" s="109"/>
      <c r="I228" s="109" t="s">
        <v>7</v>
      </c>
      <c r="J228" s="109"/>
      <c r="K228" s="109" t="s">
        <v>6</v>
      </c>
      <c r="L228" s="109" t="s">
        <v>7</v>
      </c>
      <c r="M228" s="109" t="s">
        <v>6</v>
      </c>
      <c r="N228" s="109" t="s">
        <v>7</v>
      </c>
    </row>
    <row r="229" spans="1:14" ht="30">
      <c r="A229" s="109"/>
      <c r="B229" s="109"/>
      <c r="C229" s="4" t="s">
        <v>58</v>
      </c>
      <c r="D229" s="4" t="s">
        <v>59</v>
      </c>
      <c r="E229" s="4" t="s">
        <v>58</v>
      </c>
      <c r="F229" s="4" t="s">
        <v>59</v>
      </c>
      <c r="G229" s="4" t="s">
        <v>58</v>
      </c>
      <c r="H229" s="4" t="s">
        <v>59</v>
      </c>
      <c r="I229" s="4" t="s">
        <v>58</v>
      </c>
      <c r="J229" s="4" t="s">
        <v>59</v>
      </c>
      <c r="K229" s="109"/>
      <c r="L229" s="109"/>
      <c r="M229" s="109"/>
      <c r="N229" s="109"/>
    </row>
    <row r="230" spans="1:14" ht="15">
      <c r="A230" s="4">
        <v>1</v>
      </c>
      <c r="B230" s="4">
        <v>2</v>
      </c>
      <c r="C230" s="4">
        <v>3</v>
      </c>
      <c r="D230" s="4">
        <v>4</v>
      </c>
      <c r="E230" s="4">
        <v>5</v>
      </c>
      <c r="F230" s="4">
        <v>6</v>
      </c>
      <c r="G230" s="4">
        <v>7</v>
      </c>
      <c r="H230" s="4">
        <v>8</v>
      </c>
      <c r="I230" s="4">
        <v>9</v>
      </c>
      <c r="J230" s="4">
        <v>10</v>
      </c>
      <c r="K230" s="4">
        <v>11</v>
      </c>
      <c r="L230" s="4">
        <v>12</v>
      </c>
      <c r="M230" s="4">
        <v>13</v>
      </c>
      <c r="N230" s="4">
        <v>14</v>
      </c>
    </row>
    <row r="231" spans="1:14" ht="15">
      <c r="A231" s="4"/>
      <c r="B231" s="23" t="s">
        <v>163</v>
      </c>
      <c r="C231" s="4">
        <v>2.5</v>
      </c>
      <c r="D231" s="4"/>
      <c r="E231" s="4"/>
      <c r="F231" s="4"/>
      <c r="G231" s="71">
        <v>1.5</v>
      </c>
      <c r="H231" s="71">
        <v>1</v>
      </c>
      <c r="I231" s="4"/>
      <c r="J231" s="4"/>
      <c r="K231" s="71">
        <v>1.5</v>
      </c>
      <c r="L231" s="4"/>
      <c r="M231" s="71">
        <v>1.5</v>
      </c>
      <c r="N231" s="4"/>
    </row>
    <row r="232" spans="1:14" ht="15">
      <c r="A232" s="4"/>
      <c r="B232" s="23" t="s">
        <v>144</v>
      </c>
      <c r="C232" s="4">
        <v>20.25</v>
      </c>
      <c r="D232" s="4"/>
      <c r="E232" s="4"/>
      <c r="F232" s="4"/>
      <c r="G232" s="71">
        <v>12.5</v>
      </c>
      <c r="H232" s="71">
        <v>12.5</v>
      </c>
      <c r="I232" s="4"/>
      <c r="J232" s="4"/>
      <c r="K232" s="71">
        <v>12.5</v>
      </c>
      <c r="L232" s="4"/>
      <c r="M232" s="71">
        <v>12.5</v>
      </c>
      <c r="N232" s="4"/>
    </row>
    <row r="233" spans="1:14" ht="15">
      <c r="A233" s="4"/>
      <c r="B233" s="23" t="s">
        <v>145</v>
      </c>
      <c r="C233" s="4">
        <v>29</v>
      </c>
      <c r="D233" s="4"/>
      <c r="E233" s="4"/>
      <c r="F233" s="4"/>
      <c r="G233" s="71">
        <v>15.5</v>
      </c>
      <c r="H233" s="71">
        <v>15.5</v>
      </c>
      <c r="I233" s="4"/>
      <c r="J233" s="4"/>
      <c r="K233" s="71">
        <v>15.5</v>
      </c>
      <c r="L233" s="4"/>
      <c r="M233" s="71">
        <v>15.5</v>
      </c>
      <c r="N233" s="4"/>
    </row>
    <row r="234" spans="1:14" ht="15">
      <c r="A234" s="4"/>
      <c r="B234" s="23" t="s">
        <v>146</v>
      </c>
      <c r="C234" s="4">
        <v>79.5</v>
      </c>
      <c r="D234" s="4"/>
      <c r="E234" s="4"/>
      <c r="F234" s="4"/>
      <c r="G234" s="71">
        <v>41.5</v>
      </c>
      <c r="H234" s="71">
        <v>41.5</v>
      </c>
      <c r="I234" s="4"/>
      <c r="J234" s="4"/>
      <c r="K234" s="71">
        <v>41.5</v>
      </c>
      <c r="L234" s="4"/>
      <c r="M234" s="71">
        <v>41.5</v>
      </c>
      <c r="N234" s="4"/>
    </row>
    <row r="235" spans="1:14" ht="15">
      <c r="A235" s="4"/>
      <c r="B235" s="23" t="s">
        <v>147</v>
      </c>
      <c r="C235" s="4">
        <v>16.75</v>
      </c>
      <c r="D235" s="4"/>
      <c r="E235" s="4"/>
      <c r="F235" s="4"/>
      <c r="G235" s="71">
        <v>10.75</v>
      </c>
      <c r="H235" s="71">
        <v>10.75</v>
      </c>
      <c r="I235" s="4"/>
      <c r="J235" s="4"/>
      <c r="K235" s="71">
        <v>10.75</v>
      </c>
      <c r="L235" s="4"/>
      <c r="M235" s="71">
        <v>10.75</v>
      </c>
      <c r="N235" s="4"/>
    </row>
    <row r="236" spans="1:14" ht="15">
      <c r="A236" s="4" t="s">
        <v>9</v>
      </c>
      <c r="B236" s="5" t="s">
        <v>165</v>
      </c>
      <c r="C236" s="4">
        <v>45.25</v>
      </c>
      <c r="D236" s="5" t="s">
        <v>9</v>
      </c>
      <c r="E236" s="5" t="s">
        <v>9</v>
      </c>
      <c r="F236" s="5" t="s">
        <v>9</v>
      </c>
      <c r="G236" s="71">
        <v>31.75</v>
      </c>
      <c r="H236" s="71">
        <v>30.5</v>
      </c>
      <c r="I236" s="5" t="s">
        <v>9</v>
      </c>
      <c r="J236" s="5" t="s">
        <v>9</v>
      </c>
      <c r="K236" s="71">
        <v>31.75</v>
      </c>
      <c r="L236" s="5" t="s">
        <v>9</v>
      </c>
      <c r="M236" s="71">
        <v>31.75</v>
      </c>
      <c r="N236" s="5" t="s">
        <v>9</v>
      </c>
    </row>
    <row r="237" spans="1:14" ht="15">
      <c r="A237" s="4" t="s">
        <v>9</v>
      </c>
      <c r="B237" s="4" t="s">
        <v>12</v>
      </c>
      <c r="C237" s="4">
        <f>SUM(C231:C236)</f>
        <v>193.25</v>
      </c>
      <c r="D237" s="4">
        <f aca="true" t="shared" si="12" ref="D237:N237">SUM(D231:D236)</f>
        <v>0</v>
      </c>
      <c r="E237" s="4">
        <f t="shared" si="12"/>
        <v>0</v>
      </c>
      <c r="F237" s="4">
        <f t="shared" si="12"/>
        <v>0</v>
      </c>
      <c r="G237" s="71">
        <f t="shared" si="12"/>
        <v>113.5</v>
      </c>
      <c r="H237" s="71">
        <f t="shared" si="12"/>
        <v>111.75</v>
      </c>
      <c r="I237" s="4">
        <f t="shared" si="12"/>
        <v>0</v>
      </c>
      <c r="J237" s="4">
        <f t="shared" si="12"/>
        <v>0</v>
      </c>
      <c r="K237" s="71">
        <f t="shared" si="12"/>
        <v>113.5</v>
      </c>
      <c r="L237" s="71">
        <f t="shared" si="12"/>
        <v>0</v>
      </c>
      <c r="M237" s="71">
        <f t="shared" si="12"/>
        <v>113.5</v>
      </c>
      <c r="N237" s="4">
        <f t="shared" si="12"/>
        <v>0</v>
      </c>
    </row>
    <row r="238" spans="1:14" ht="45">
      <c r="A238" s="4" t="s">
        <v>9</v>
      </c>
      <c r="B238" s="4" t="s">
        <v>30</v>
      </c>
      <c r="C238" s="4" t="s">
        <v>11</v>
      </c>
      <c r="D238" s="4" t="s">
        <v>11</v>
      </c>
      <c r="E238" s="4" t="s">
        <v>9</v>
      </c>
      <c r="F238" s="4" t="s">
        <v>9</v>
      </c>
      <c r="G238" s="4" t="s">
        <v>11</v>
      </c>
      <c r="H238" s="4" t="s">
        <v>11</v>
      </c>
      <c r="I238" s="4" t="s">
        <v>9</v>
      </c>
      <c r="J238" s="4" t="s">
        <v>9</v>
      </c>
      <c r="K238" s="4" t="s">
        <v>11</v>
      </c>
      <c r="L238" s="4" t="s">
        <v>9</v>
      </c>
      <c r="M238" s="4" t="s">
        <v>11</v>
      </c>
      <c r="N238" s="4" t="s">
        <v>9</v>
      </c>
    </row>
    <row r="241" spans="1:12" ht="15" customHeight="1">
      <c r="A241" s="114" t="s">
        <v>74</v>
      </c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1:12" ht="15" customHeight="1">
      <c r="A242" s="114" t="s">
        <v>117</v>
      </c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ht="15">
      <c r="L243" s="1" t="s">
        <v>3</v>
      </c>
    </row>
    <row r="244" spans="1:12" ht="21.75" customHeight="1">
      <c r="A244" s="109" t="s">
        <v>17</v>
      </c>
      <c r="B244" s="109" t="s">
        <v>31</v>
      </c>
      <c r="C244" s="109" t="s">
        <v>32</v>
      </c>
      <c r="D244" s="115" t="s">
        <v>80</v>
      </c>
      <c r="E244" s="116"/>
      <c r="F244" s="117"/>
      <c r="G244" s="109" t="s">
        <v>81</v>
      </c>
      <c r="H244" s="109"/>
      <c r="I244" s="109"/>
      <c r="J244" s="109" t="s">
        <v>82</v>
      </c>
      <c r="K244" s="109"/>
      <c r="L244" s="109"/>
    </row>
    <row r="245" spans="1:12" ht="30">
      <c r="A245" s="109"/>
      <c r="B245" s="109"/>
      <c r="C245" s="109"/>
      <c r="D245" s="4" t="s">
        <v>6</v>
      </c>
      <c r="E245" s="4" t="s">
        <v>7</v>
      </c>
      <c r="F245" s="4" t="s">
        <v>60</v>
      </c>
      <c r="G245" s="4" t="s">
        <v>6</v>
      </c>
      <c r="H245" s="4" t="s">
        <v>7</v>
      </c>
      <c r="I245" s="4" t="s">
        <v>52</v>
      </c>
      <c r="J245" s="4" t="s">
        <v>6</v>
      </c>
      <c r="K245" s="4" t="s">
        <v>7</v>
      </c>
      <c r="L245" s="4" t="s">
        <v>61</v>
      </c>
    </row>
    <row r="246" spans="1:12" ht="15">
      <c r="A246" s="4">
        <v>1</v>
      </c>
      <c r="B246" s="4">
        <v>2</v>
      </c>
      <c r="C246" s="4">
        <v>3</v>
      </c>
      <c r="D246" s="4">
        <v>4</v>
      </c>
      <c r="E246" s="4">
        <v>5</v>
      </c>
      <c r="F246" s="4">
        <v>6</v>
      </c>
      <c r="G246" s="4">
        <v>7</v>
      </c>
      <c r="H246" s="4">
        <v>8</v>
      </c>
      <c r="I246" s="4">
        <v>9</v>
      </c>
      <c r="J246" s="4">
        <v>10</v>
      </c>
      <c r="K246" s="4">
        <v>11</v>
      </c>
      <c r="L246" s="4">
        <v>12</v>
      </c>
    </row>
    <row r="247" spans="1:12" ht="15">
      <c r="A247" s="4" t="s">
        <v>9</v>
      </c>
      <c r="B247" s="5" t="s">
        <v>9</v>
      </c>
      <c r="C247" s="5" t="s">
        <v>9</v>
      </c>
      <c r="D247" s="5" t="s">
        <v>9</v>
      </c>
      <c r="E247" s="5" t="s">
        <v>9</v>
      </c>
      <c r="F247" s="5" t="s">
        <v>9</v>
      </c>
      <c r="G247" s="5" t="s">
        <v>9</v>
      </c>
      <c r="H247" s="5" t="s">
        <v>9</v>
      </c>
      <c r="I247" s="5" t="s">
        <v>9</v>
      </c>
      <c r="J247" s="5" t="s">
        <v>9</v>
      </c>
      <c r="K247" s="5" t="s">
        <v>9</v>
      </c>
      <c r="L247" s="5" t="s">
        <v>9</v>
      </c>
    </row>
    <row r="248" spans="1:12" ht="15">
      <c r="A248" s="4" t="s">
        <v>9</v>
      </c>
      <c r="B248" s="4" t="s">
        <v>12</v>
      </c>
      <c r="C248" s="5" t="s">
        <v>9</v>
      </c>
      <c r="D248" s="5" t="s">
        <v>9</v>
      </c>
      <c r="E248" s="5" t="s">
        <v>9</v>
      </c>
      <c r="F248" s="5" t="s">
        <v>9</v>
      </c>
      <c r="G248" s="5" t="s">
        <v>9</v>
      </c>
      <c r="H248" s="5" t="s">
        <v>9</v>
      </c>
      <c r="I248" s="5" t="s">
        <v>9</v>
      </c>
      <c r="J248" s="5" t="s">
        <v>9</v>
      </c>
      <c r="K248" s="5" t="s">
        <v>9</v>
      </c>
      <c r="L248" s="5" t="s">
        <v>9</v>
      </c>
    </row>
    <row r="250" spans="1:9" ht="15" customHeight="1">
      <c r="A250" s="120" t="s">
        <v>118</v>
      </c>
      <c r="B250" s="120"/>
      <c r="C250" s="120"/>
      <c r="D250" s="120"/>
      <c r="E250" s="120"/>
      <c r="F250" s="120"/>
      <c r="G250" s="120"/>
      <c r="H250" s="120"/>
      <c r="I250" s="120"/>
    </row>
    <row r="251" ht="15">
      <c r="I251" s="3" t="s">
        <v>3</v>
      </c>
    </row>
    <row r="252" spans="1:9" ht="21.75" customHeight="1">
      <c r="A252" s="109" t="s">
        <v>55</v>
      </c>
      <c r="B252" s="109" t="s">
        <v>31</v>
      </c>
      <c r="C252" s="109" t="s">
        <v>32</v>
      </c>
      <c r="D252" s="115" t="s">
        <v>103</v>
      </c>
      <c r="E252" s="116"/>
      <c r="F252" s="117"/>
      <c r="G252" s="109" t="s">
        <v>104</v>
      </c>
      <c r="H252" s="109"/>
      <c r="I252" s="109"/>
    </row>
    <row r="253" spans="1:9" ht="33" customHeight="1">
      <c r="A253" s="109"/>
      <c r="B253" s="109"/>
      <c r="C253" s="109"/>
      <c r="D253" s="4" t="s">
        <v>6</v>
      </c>
      <c r="E253" s="4" t="s">
        <v>7</v>
      </c>
      <c r="F253" s="4" t="s">
        <v>60</v>
      </c>
      <c r="G253" s="4" t="s">
        <v>6</v>
      </c>
      <c r="H253" s="4" t="s">
        <v>7</v>
      </c>
      <c r="I253" s="4" t="s">
        <v>52</v>
      </c>
    </row>
    <row r="254" spans="1:9" ht="15">
      <c r="A254" s="4">
        <v>1</v>
      </c>
      <c r="B254" s="4">
        <v>2</v>
      </c>
      <c r="C254" s="4">
        <v>3</v>
      </c>
      <c r="D254" s="4">
        <v>4</v>
      </c>
      <c r="E254" s="4">
        <v>5</v>
      </c>
      <c r="F254" s="4">
        <v>6</v>
      </c>
      <c r="G254" s="4">
        <v>7</v>
      </c>
      <c r="H254" s="4">
        <v>8</v>
      </c>
      <c r="I254" s="4">
        <v>9</v>
      </c>
    </row>
    <row r="255" spans="1:9" ht="15">
      <c r="A255" s="4" t="s">
        <v>9</v>
      </c>
      <c r="B255" s="5" t="s">
        <v>9</v>
      </c>
      <c r="C255" s="5" t="s">
        <v>9</v>
      </c>
      <c r="D255" s="5" t="s">
        <v>9</v>
      </c>
      <c r="E255" s="5" t="s">
        <v>9</v>
      </c>
      <c r="F255" s="5" t="s">
        <v>9</v>
      </c>
      <c r="G255" s="5" t="s">
        <v>9</v>
      </c>
      <c r="H255" s="5" t="s">
        <v>9</v>
      </c>
      <c r="I255" s="5" t="s">
        <v>9</v>
      </c>
    </row>
    <row r="256" spans="1:9" ht="15">
      <c r="A256" s="4" t="s">
        <v>9</v>
      </c>
      <c r="B256" s="4" t="s">
        <v>12</v>
      </c>
      <c r="C256" s="5" t="s">
        <v>9</v>
      </c>
      <c r="D256" s="5" t="s">
        <v>9</v>
      </c>
      <c r="E256" s="5" t="s">
        <v>9</v>
      </c>
      <c r="F256" s="5" t="s">
        <v>9</v>
      </c>
      <c r="G256" s="5" t="s">
        <v>9</v>
      </c>
      <c r="H256" s="5" t="s">
        <v>9</v>
      </c>
      <c r="I256" s="5" t="s">
        <v>9</v>
      </c>
    </row>
    <row r="259" spans="1:13" ht="15" customHeight="1">
      <c r="A259" s="120" t="s">
        <v>119</v>
      </c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</row>
    <row r="260" ht="15">
      <c r="M260" s="3" t="s">
        <v>3</v>
      </c>
    </row>
    <row r="261" spans="1:13" ht="16.5" customHeight="1">
      <c r="A261" s="123" t="s">
        <v>63</v>
      </c>
      <c r="B261" s="123" t="s">
        <v>62</v>
      </c>
      <c r="C261" s="109" t="s">
        <v>33</v>
      </c>
      <c r="D261" s="115" t="s">
        <v>80</v>
      </c>
      <c r="E261" s="117"/>
      <c r="F261" s="109" t="s">
        <v>81</v>
      </c>
      <c r="G261" s="109"/>
      <c r="H261" s="109" t="s">
        <v>82</v>
      </c>
      <c r="I261" s="109"/>
      <c r="J261" s="109" t="s">
        <v>103</v>
      </c>
      <c r="K261" s="109"/>
      <c r="L261" s="109" t="s">
        <v>104</v>
      </c>
      <c r="M261" s="109"/>
    </row>
    <row r="262" spans="1:13" ht="124.5" customHeight="1">
      <c r="A262" s="124"/>
      <c r="B262" s="124"/>
      <c r="C262" s="109"/>
      <c r="D262" s="4" t="s">
        <v>35</v>
      </c>
      <c r="E262" s="4" t="s">
        <v>34</v>
      </c>
      <c r="F262" s="4" t="s">
        <v>35</v>
      </c>
      <c r="G262" s="4" t="s">
        <v>34</v>
      </c>
      <c r="H262" s="4" t="s">
        <v>35</v>
      </c>
      <c r="I262" s="4" t="s">
        <v>34</v>
      </c>
      <c r="J262" s="4" t="s">
        <v>35</v>
      </c>
      <c r="K262" s="4" t="s">
        <v>34</v>
      </c>
      <c r="L262" s="4" t="s">
        <v>35</v>
      </c>
      <c r="M262" s="4" t="s">
        <v>34</v>
      </c>
    </row>
    <row r="263" spans="1:13" ht="15">
      <c r="A263" s="4">
        <v>1</v>
      </c>
      <c r="B263" s="4">
        <v>2</v>
      </c>
      <c r="C263" s="4">
        <v>3</v>
      </c>
      <c r="D263" s="4">
        <v>4</v>
      </c>
      <c r="E263" s="4">
        <v>5</v>
      </c>
      <c r="F263" s="4">
        <v>6</v>
      </c>
      <c r="G263" s="4">
        <v>7</v>
      </c>
      <c r="H263" s="4">
        <v>8</v>
      </c>
      <c r="I263" s="4">
        <v>9</v>
      </c>
      <c r="J263" s="4">
        <v>10</v>
      </c>
      <c r="K263" s="4">
        <v>11</v>
      </c>
      <c r="L263" s="4">
        <v>12</v>
      </c>
      <c r="M263" s="4">
        <v>13</v>
      </c>
    </row>
    <row r="264" spans="1:13" ht="15">
      <c r="A264" s="4" t="s">
        <v>9</v>
      </c>
      <c r="B264" s="4" t="s">
        <v>9</v>
      </c>
      <c r="C264" s="4" t="s">
        <v>9</v>
      </c>
      <c r="D264" s="4" t="s">
        <v>9</v>
      </c>
      <c r="E264" s="4" t="s">
        <v>9</v>
      </c>
      <c r="F264" s="4" t="s">
        <v>9</v>
      </c>
      <c r="G264" s="4" t="s">
        <v>9</v>
      </c>
      <c r="H264" s="4" t="s">
        <v>9</v>
      </c>
      <c r="I264" s="4" t="s">
        <v>9</v>
      </c>
      <c r="J264" s="4" t="s">
        <v>9</v>
      </c>
      <c r="K264" s="4" t="s">
        <v>9</v>
      </c>
      <c r="L264" s="4" t="s">
        <v>9</v>
      </c>
      <c r="M264" s="4" t="s">
        <v>9</v>
      </c>
    </row>
    <row r="265" spans="1:13" ht="15">
      <c r="A265" s="4" t="s">
        <v>9</v>
      </c>
      <c r="B265" s="4" t="s">
        <v>9</v>
      </c>
      <c r="C265" s="4" t="s">
        <v>9</v>
      </c>
      <c r="D265" s="4" t="s">
        <v>9</v>
      </c>
      <c r="E265" s="4" t="s">
        <v>9</v>
      </c>
      <c r="F265" s="4" t="s">
        <v>9</v>
      </c>
      <c r="G265" s="4" t="s">
        <v>9</v>
      </c>
      <c r="H265" s="4" t="s">
        <v>9</v>
      </c>
      <c r="I265" s="4" t="s">
        <v>9</v>
      </c>
      <c r="J265" s="4" t="s">
        <v>9</v>
      </c>
      <c r="K265" s="4" t="s">
        <v>9</v>
      </c>
      <c r="L265" s="4" t="s">
        <v>9</v>
      </c>
      <c r="M265" s="4" t="s">
        <v>9</v>
      </c>
    </row>
    <row r="268" spans="1:10" ht="48" customHeight="1">
      <c r="A268" s="114" t="s">
        <v>187</v>
      </c>
      <c r="B268" s="114"/>
      <c r="C268" s="114"/>
      <c r="D268" s="114"/>
      <c r="E268" s="114"/>
      <c r="F268" s="114"/>
      <c r="G268" s="114"/>
      <c r="H268" s="114"/>
      <c r="I268" s="114"/>
      <c r="J268" s="114"/>
    </row>
    <row r="269" spans="1:13" ht="48" customHeight="1">
      <c r="A269" s="110" t="s">
        <v>188</v>
      </c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</row>
    <row r="270" spans="1:10" ht="15" customHeight="1">
      <c r="A270" s="114" t="s">
        <v>176</v>
      </c>
      <c r="B270" s="114"/>
      <c r="C270" s="114"/>
      <c r="D270" s="114"/>
      <c r="E270" s="114"/>
      <c r="F270" s="114"/>
      <c r="G270" s="114"/>
      <c r="H270" s="114"/>
      <c r="I270" s="114"/>
      <c r="J270" s="114"/>
    </row>
    <row r="271" spans="1:10" ht="15" customHeight="1">
      <c r="A271" s="114" t="s">
        <v>179</v>
      </c>
      <c r="B271" s="114"/>
      <c r="C271" s="114"/>
      <c r="D271" s="114"/>
      <c r="E271" s="114"/>
      <c r="F271" s="114"/>
      <c r="G271" s="114"/>
      <c r="H271" s="114"/>
      <c r="I271" s="114"/>
      <c r="J271" s="114"/>
    </row>
    <row r="272" ht="15">
      <c r="J272" s="3" t="s">
        <v>3</v>
      </c>
    </row>
    <row r="273" spans="1:10" ht="72.75" customHeight="1">
      <c r="A273" s="109" t="s">
        <v>36</v>
      </c>
      <c r="B273" s="109" t="s">
        <v>5</v>
      </c>
      <c r="C273" s="109" t="s">
        <v>37</v>
      </c>
      <c r="D273" s="109" t="s">
        <v>64</v>
      </c>
      <c r="E273" s="109" t="s">
        <v>38</v>
      </c>
      <c r="F273" s="109" t="s">
        <v>39</v>
      </c>
      <c r="G273" s="109" t="s">
        <v>65</v>
      </c>
      <c r="H273" s="109" t="s">
        <v>40</v>
      </c>
      <c r="I273" s="109"/>
      <c r="J273" s="109" t="s">
        <v>66</v>
      </c>
    </row>
    <row r="274" spans="1:10" ht="72.75" customHeight="1">
      <c r="A274" s="109"/>
      <c r="B274" s="109"/>
      <c r="C274" s="109"/>
      <c r="D274" s="109"/>
      <c r="E274" s="109"/>
      <c r="F274" s="109"/>
      <c r="G274" s="109"/>
      <c r="H274" s="4" t="s">
        <v>41</v>
      </c>
      <c r="I274" s="4" t="s">
        <v>42</v>
      </c>
      <c r="J274" s="109"/>
    </row>
    <row r="275" spans="1:10" ht="15">
      <c r="A275" s="4">
        <v>1</v>
      </c>
      <c r="B275" s="4">
        <v>2</v>
      </c>
      <c r="C275" s="4">
        <v>3</v>
      </c>
      <c r="D275" s="4">
        <v>4</v>
      </c>
      <c r="E275" s="4">
        <v>5</v>
      </c>
      <c r="F275" s="4">
        <v>6</v>
      </c>
      <c r="G275" s="4">
        <v>7</v>
      </c>
      <c r="H275" s="4">
        <v>8</v>
      </c>
      <c r="I275" s="4">
        <v>9</v>
      </c>
      <c r="J275" s="4">
        <v>10</v>
      </c>
    </row>
    <row r="276" spans="1:10" ht="15">
      <c r="A276" s="20">
        <v>2111</v>
      </c>
      <c r="B276" s="18" t="s">
        <v>120</v>
      </c>
      <c r="C276" s="40">
        <v>10304200</v>
      </c>
      <c r="D276" s="40">
        <v>10304200</v>
      </c>
      <c r="E276" s="41">
        <v>0</v>
      </c>
      <c r="F276" s="41"/>
      <c r="G276" s="41">
        <f>F276-E276</f>
        <v>0</v>
      </c>
      <c r="H276" s="41">
        <f>G276</f>
        <v>0</v>
      </c>
      <c r="I276" s="41"/>
      <c r="J276" s="41">
        <f>D276+F276</f>
        <v>10304200</v>
      </c>
    </row>
    <row r="277" spans="1:10" ht="15">
      <c r="A277" s="20">
        <v>2120</v>
      </c>
      <c r="B277" s="18" t="s">
        <v>121</v>
      </c>
      <c r="C277" s="40">
        <v>2230741</v>
      </c>
      <c r="D277" s="40">
        <v>2227557</v>
      </c>
      <c r="E277" s="41">
        <v>0</v>
      </c>
      <c r="F277" s="41"/>
      <c r="G277" s="41">
        <f aca="true" t="shared" si="13" ref="G277:G286">F277-E277</f>
        <v>0</v>
      </c>
      <c r="H277" s="41">
        <f>G277</f>
        <v>0</v>
      </c>
      <c r="I277" s="41"/>
      <c r="J277" s="41">
        <f aca="true" t="shared" si="14" ref="J277:J286">D277+F277</f>
        <v>2227557</v>
      </c>
    </row>
    <row r="278" spans="1:10" ht="26.25">
      <c r="A278" s="20">
        <v>2210</v>
      </c>
      <c r="B278" s="18" t="s">
        <v>122</v>
      </c>
      <c r="C278" s="40">
        <v>1048935</v>
      </c>
      <c r="D278" s="41">
        <v>730710</v>
      </c>
      <c r="E278" s="41">
        <v>0</v>
      </c>
      <c r="F278" s="41">
        <v>211182</v>
      </c>
      <c r="G278" s="41">
        <f t="shared" si="13"/>
        <v>211182</v>
      </c>
      <c r="H278" s="41">
        <f>G278</f>
        <v>211182</v>
      </c>
      <c r="I278" s="41"/>
      <c r="J278" s="41">
        <f t="shared" si="14"/>
        <v>941892</v>
      </c>
    </row>
    <row r="279" spans="1:10" ht="26.25">
      <c r="A279" s="20">
        <v>2220</v>
      </c>
      <c r="B279" s="18" t="s">
        <v>123</v>
      </c>
      <c r="C279" s="40">
        <v>596018</v>
      </c>
      <c r="D279" s="41">
        <v>596018</v>
      </c>
      <c r="E279" s="41">
        <v>0</v>
      </c>
      <c r="F279" s="41"/>
      <c r="G279" s="41">
        <f t="shared" si="13"/>
        <v>0</v>
      </c>
      <c r="H279" s="41">
        <f aca="true" t="shared" si="15" ref="H279:H286">G279</f>
        <v>0</v>
      </c>
      <c r="I279" s="41"/>
      <c r="J279" s="41">
        <f t="shared" si="14"/>
        <v>596018</v>
      </c>
    </row>
    <row r="280" spans="1:10" ht="15">
      <c r="A280" s="20">
        <v>2230</v>
      </c>
      <c r="B280" s="18" t="s">
        <v>124</v>
      </c>
      <c r="C280" s="40">
        <v>2362644</v>
      </c>
      <c r="D280" s="41">
        <v>2362644</v>
      </c>
      <c r="E280" s="41">
        <v>0</v>
      </c>
      <c r="F280" s="41"/>
      <c r="G280" s="41">
        <f t="shared" si="13"/>
        <v>0</v>
      </c>
      <c r="H280" s="41">
        <f t="shared" si="15"/>
        <v>0</v>
      </c>
      <c r="I280" s="41"/>
      <c r="J280" s="41">
        <f t="shared" si="14"/>
        <v>2362644</v>
      </c>
    </row>
    <row r="281" spans="1:10" ht="15">
      <c r="A281" s="20">
        <v>2240</v>
      </c>
      <c r="B281" s="18" t="s">
        <v>125</v>
      </c>
      <c r="C281" s="40">
        <v>212612</v>
      </c>
      <c r="D281" s="41">
        <v>197800</v>
      </c>
      <c r="E281" s="41">
        <v>0</v>
      </c>
      <c r="F281" s="41">
        <v>14812</v>
      </c>
      <c r="G281" s="41">
        <f t="shared" si="13"/>
        <v>14812</v>
      </c>
      <c r="H281" s="41">
        <f t="shared" si="15"/>
        <v>14812</v>
      </c>
      <c r="I281" s="41"/>
      <c r="J281" s="41">
        <f t="shared" si="14"/>
        <v>212612</v>
      </c>
    </row>
    <row r="282" spans="1:10" ht="15">
      <c r="A282" s="20">
        <v>2250</v>
      </c>
      <c r="B282" s="18" t="s">
        <v>126</v>
      </c>
      <c r="C282" s="40">
        <v>37080</v>
      </c>
      <c r="D282" s="41">
        <v>35815</v>
      </c>
      <c r="E282" s="41">
        <v>0</v>
      </c>
      <c r="F282" s="41">
        <v>1213</v>
      </c>
      <c r="G282" s="41">
        <f t="shared" si="13"/>
        <v>1213</v>
      </c>
      <c r="H282" s="41">
        <f t="shared" si="15"/>
        <v>1213</v>
      </c>
      <c r="I282" s="41"/>
      <c r="J282" s="41">
        <f t="shared" si="14"/>
        <v>37028</v>
      </c>
    </row>
    <row r="283" spans="1:10" ht="26.25">
      <c r="A283" s="20">
        <v>2270</v>
      </c>
      <c r="B283" s="18" t="s">
        <v>127</v>
      </c>
      <c r="C283" s="74">
        <v>2375700</v>
      </c>
      <c r="D283" s="41">
        <v>1822740</v>
      </c>
      <c r="E283" s="41">
        <v>0</v>
      </c>
      <c r="F283" s="41">
        <v>548284</v>
      </c>
      <c r="G283" s="41">
        <f t="shared" si="13"/>
        <v>548284</v>
      </c>
      <c r="H283" s="41">
        <f t="shared" si="15"/>
        <v>548284</v>
      </c>
      <c r="I283" s="41"/>
      <c r="J283" s="41">
        <f t="shared" si="14"/>
        <v>2371024</v>
      </c>
    </row>
    <row r="284" spans="1:10" ht="39">
      <c r="A284" s="20">
        <v>2282</v>
      </c>
      <c r="B284" s="18" t="s">
        <v>128</v>
      </c>
      <c r="C284" s="40">
        <v>20474</v>
      </c>
      <c r="D284" s="41">
        <v>20473</v>
      </c>
      <c r="E284" s="41">
        <v>0</v>
      </c>
      <c r="F284" s="41"/>
      <c r="G284" s="41">
        <f t="shared" si="13"/>
        <v>0</v>
      </c>
      <c r="H284" s="41">
        <f t="shared" si="15"/>
        <v>0</v>
      </c>
      <c r="I284" s="41"/>
      <c r="J284" s="41">
        <f t="shared" si="14"/>
        <v>20473</v>
      </c>
    </row>
    <row r="285" spans="1:10" ht="15">
      <c r="A285" s="19">
        <v>2700</v>
      </c>
      <c r="B285" s="17" t="s">
        <v>129</v>
      </c>
      <c r="C285" s="40">
        <v>310000</v>
      </c>
      <c r="D285" s="41">
        <f>C285-F285</f>
        <v>310000</v>
      </c>
      <c r="E285" s="41">
        <v>0</v>
      </c>
      <c r="F285" s="41"/>
      <c r="G285" s="41">
        <f t="shared" si="13"/>
        <v>0</v>
      </c>
      <c r="H285" s="41">
        <f t="shared" si="15"/>
        <v>0</v>
      </c>
      <c r="I285" s="41"/>
      <c r="J285" s="41">
        <f t="shared" si="14"/>
        <v>310000</v>
      </c>
    </row>
    <row r="286" spans="1:10" ht="15">
      <c r="A286" s="19">
        <v>2800</v>
      </c>
      <c r="B286" s="18" t="s">
        <v>130</v>
      </c>
      <c r="C286" s="40">
        <v>15296</v>
      </c>
      <c r="D286" s="41">
        <v>7168</v>
      </c>
      <c r="E286" s="41">
        <v>0</v>
      </c>
      <c r="F286" s="41">
        <v>8108</v>
      </c>
      <c r="G286" s="41">
        <f t="shared" si="13"/>
        <v>8108</v>
      </c>
      <c r="H286" s="41">
        <f t="shared" si="15"/>
        <v>8108</v>
      </c>
      <c r="I286" s="41"/>
      <c r="J286" s="41">
        <f t="shared" si="14"/>
        <v>15276</v>
      </c>
    </row>
    <row r="287" spans="1:10" ht="26.25">
      <c r="A287" s="20">
        <v>3110</v>
      </c>
      <c r="B287" s="18" t="s">
        <v>131</v>
      </c>
      <c r="C287" s="40"/>
      <c r="D287" s="41"/>
      <c r="E287" s="41"/>
      <c r="F287" s="41"/>
      <c r="G287" s="41"/>
      <c r="H287" s="41"/>
      <c r="I287" s="41"/>
      <c r="J287" s="41"/>
    </row>
    <row r="288" spans="1:10" ht="15">
      <c r="A288" s="20">
        <v>3132</v>
      </c>
      <c r="B288" s="18" t="s">
        <v>132</v>
      </c>
      <c r="C288" s="40"/>
      <c r="D288" s="41"/>
      <c r="E288" s="41"/>
      <c r="F288" s="41"/>
      <c r="G288" s="41"/>
      <c r="H288" s="41"/>
      <c r="I288" s="41"/>
      <c r="J288" s="41"/>
    </row>
    <row r="289" spans="1:10" ht="26.25">
      <c r="A289" s="20">
        <v>3142</v>
      </c>
      <c r="B289" s="18" t="s">
        <v>133</v>
      </c>
      <c r="C289" s="40"/>
      <c r="D289" s="41"/>
      <c r="E289" s="41"/>
      <c r="F289" s="41"/>
      <c r="G289" s="41"/>
      <c r="H289" s="41"/>
      <c r="I289" s="41"/>
      <c r="J289" s="41"/>
    </row>
    <row r="290" spans="1:10" ht="15">
      <c r="A290" s="4" t="s">
        <v>9</v>
      </c>
      <c r="B290" s="4" t="s">
        <v>12</v>
      </c>
      <c r="C290" s="40">
        <f>SUM(C276:C289)</f>
        <v>19513700</v>
      </c>
      <c r="D290" s="40">
        <f>SUM(D276:D289)</f>
        <v>18615125</v>
      </c>
      <c r="E290" s="41" t="s">
        <v>9</v>
      </c>
      <c r="F290" s="43">
        <f>SUM(F276:F289)</f>
        <v>783599</v>
      </c>
      <c r="G290" s="41" t="s">
        <v>9</v>
      </c>
      <c r="H290" s="43">
        <f>SUM(H276:H289)</f>
        <v>783599</v>
      </c>
      <c r="I290" s="43">
        <f>SUM(I276:I289)</f>
        <v>0</v>
      </c>
      <c r="J290" s="43">
        <f>SUM(J276:J289)</f>
        <v>19398724</v>
      </c>
    </row>
    <row r="293" spans="1:12" ht="15" customHeight="1">
      <c r="A293" s="120" t="s">
        <v>180</v>
      </c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ht="15">
      <c r="L294" s="3" t="s">
        <v>3</v>
      </c>
    </row>
    <row r="295" spans="1:12" ht="15">
      <c r="A295" s="109" t="s">
        <v>36</v>
      </c>
      <c r="B295" s="109" t="s">
        <v>5</v>
      </c>
      <c r="C295" s="115" t="s">
        <v>178</v>
      </c>
      <c r="D295" s="116"/>
      <c r="E295" s="116"/>
      <c r="F295" s="116"/>
      <c r="G295" s="117"/>
      <c r="H295" s="109" t="s">
        <v>115</v>
      </c>
      <c r="I295" s="109"/>
      <c r="J295" s="109"/>
      <c r="K295" s="109"/>
      <c r="L295" s="109"/>
    </row>
    <row r="296" spans="1:12" ht="112.5" customHeight="1">
      <c r="A296" s="109"/>
      <c r="B296" s="109"/>
      <c r="C296" s="109" t="s">
        <v>43</v>
      </c>
      <c r="D296" s="109" t="s">
        <v>44</v>
      </c>
      <c r="E296" s="109" t="s">
        <v>45</v>
      </c>
      <c r="F296" s="109"/>
      <c r="G296" s="109" t="s">
        <v>67</v>
      </c>
      <c r="H296" s="109" t="s">
        <v>46</v>
      </c>
      <c r="I296" s="109" t="s">
        <v>68</v>
      </c>
      <c r="J296" s="109" t="s">
        <v>45</v>
      </c>
      <c r="K296" s="109"/>
      <c r="L296" s="109" t="s">
        <v>69</v>
      </c>
    </row>
    <row r="297" spans="1:12" ht="34.5" customHeight="1">
      <c r="A297" s="109"/>
      <c r="B297" s="109"/>
      <c r="C297" s="109"/>
      <c r="D297" s="109"/>
      <c r="E297" s="4" t="s">
        <v>41</v>
      </c>
      <c r="F297" s="4" t="s">
        <v>42</v>
      </c>
      <c r="G297" s="109"/>
      <c r="H297" s="109"/>
      <c r="I297" s="109"/>
      <c r="J297" s="4" t="s">
        <v>41</v>
      </c>
      <c r="K297" s="4" t="s">
        <v>42</v>
      </c>
      <c r="L297" s="109"/>
    </row>
    <row r="298" spans="1:12" ht="15">
      <c r="A298" s="4">
        <v>1</v>
      </c>
      <c r="B298" s="4">
        <v>2</v>
      </c>
      <c r="C298" s="4">
        <v>3</v>
      </c>
      <c r="D298" s="4">
        <v>4</v>
      </c>
      <c r="E298" s="4">
        <v>5</v>
      </c>
      <c r="F298" s="4">
        <v>6</v>
      </c>
      <c r="G298" s="4">
        <v>7</v>
      </c>
      <c r="H298" s="4">
        <v>8</v>
      </c>
      <c r="I298" s="4">
        <v>9</v>
      </c>
      <c r="J298" s="4">
        <v>10</v>
      </c>
      <c r="K298" s="4">
        <v>11</v>
      </c>
      <c r="L298" s="4">
        <v>12</v>
      </c>
    </row>
    <row r="299" spans="1:12" ht="15">
      <c r="A299" s="20">
        <v>2111</v>
      </c>
      <c r="B299" s="18" t="s">
        <v>120</v>
      </c>
      <c r="C299" s="40">
        <v>8478277</v>
      </c>
      <c r="D299" s="41">
        <f>G276</f>
        <v>0</v>
      </c>
      <c r="E299" s="41">
        <f aca="true" t="shared" si="16" ref="E299:E309">H276</f>
        <v>0</v>
      </c>
      <c r="F299" s="41"/>
      <c r="G299" s="41">
        <f>C299-E299</f>
        <v>8478277</v>
      </c>
      <c r="H299" s="41">
        <v>9454800</v>
      </c>
      <c r="I299" s="41">
        <f>D299-E299-F299</f>
        <v>0</v>
      </c>
      <c r="J299" s="41"/>
      <c r="K299" s="41"/>
      <c r="L299" s="41">
        <f>H299-I299</f>
        <v>9454800</v>
      </c>
    </row>
    <row r="300" spans="1:12" ht="15">
      <c r="A300" s="20">
        <v>2120</v>
      </c>
      <c r="B300" s="18" t="s">
        <v>121</v>
      </c>
      <c r="C300" s="40">
        <v>1826012</v>
      </c>
      <c r="D300" s="41">
        <f aca="true" t="shared" si="17" ref="D300:D309">G277</f>
        <v>0</v>
      </c>
      <c r="E300" s="41">
        <f t="shared" si="16"/>
        <v>0</v>
      </c>
      <c r="F300" s="41"/>
      <c r="G300" s="41">
        <f aca="true" t="shared" si="18" ref="G300:G309">C300-E300</f>
        <v>1826012</v>
      </c>
      <c r="H300" s="41">
        <v>2061300</v>
      </c>
      <c r="I300" s="41">
        <f aca="true" t="shared" si="19" ref="I300:I309">D300-E300-F300</f>
        <v>0</v>
      </c>
      <c r="J300" s="41"/>
      <c r="K300" s="41"/>
      <c r="L300" s="41">
        <f aca="true" t="shared" si="20" ref="L300:L309">H300-I300</f>
        <v>2061300</v>
      </c>
    </row>
    <row r="301" spans="1:12" ht="26.25">
      <c r="A301" s="20">
        <v>2210</v>
      </c>
      <c r="B301" s="18" t="s">
        <v>122</v>
      </c>
      <c r="C301" s="40">
        <v>876763</v>
      </c>
      <c r="D301" s="41">
        <f t="shared" si="17"/>
        <v>211182</v>
      </c>
      <c r="E301" s="41">
        <f t="shared" si="16"/>
        <v>211182</v>
      </c>
      <c r="F301" s="41"/>
      <c r="G301" s="41">
        <f t="shared" si="18"/>
        <v>665581</v>
      </c>
      <c r="H301" s="41">
        <v>786800</v>
      </c>
      <c r="I301" s="41">
        <f t="shared" si="19"/>
        <v>0</v>
      </c>
      <c r="J301" s="41"/>
      <c r="K301" s="41"/>
      <c r="L301" s="41">
        <f t="shared" si="20"/>
        <v>786800</v>
      </c>
    </row>
    <row r="302" spans="1:12" ht="26.25">
      <c r="A302" s="20">
        <v>2220</v>
      </c>
      <c r="B302" s="18" t="s">
        <v>123</v>
      </c>
      <c r="C302" s="40">
        <v>360000</v>
      </c>
      <c r="D302" s="41">
        <f t="shared" si="17"/>
        <v>0</v>
      </c>
      <c r="E302" s="41">
        <f t="shared" si="16"/>
        <v>0</v>
      </c>
      <c r="F302" s="41"/>
      <c r="G302" s="41">
        <f t="shared" si="18"/>
        <v>360000</v>
      </c>
      <c r="H302" s="41">
        <v>457400</v>
      </c>
      <c r="I302" s="41">
        <f t="shared" si="19"/>
        <v>0</v>
      </c>
      <c r="J302" s="41"/>
      <c r="K302" s="41"/>
      <c r="L302" s="41">
        <f t="shared" si="20"/>
        <v>457400</v>
      </c>
    </row>
    <row r="303" spans="1:12" ht="15">
      <c r="A303" s="20">
        <v>2230</v>
      </c>
      <c r="B303" s="18" t="s">
        <v>124</v>
      </c>
      <c r="C303" s="40">
        <v>1354326</v>
      </c>
      <c r="D303" s="41">
        <f t="shared" si="17"/>
        <v>0</v>
      </c>
      <c r="E303" s="41">
        <f t="shared" si="16"/>
        <v>0</v>
      </c>
      <c r="F303" s="41"/>
      <c r="G303" s="41">
        <f t="shared" si="18"/>
        <v>1354326</v>
      </c>
      <c r="H303" s="41">
        <v>1742000</v>
      </c>
      <c r="I303" s="41">
        <f t="shared" si="19"/>
        <v>0</v>
      </c>
      <c r="J303" s="41"/>
      <c r="K303" s="41"/>
      <c r="L303" s="41">
        <f t="shared" si="20"/>
        <v>1742000</v>
      </c>
    </row>
    <row r="304" spans="1:12" ht="15">
      <c r="A304" s="20">
        <v>2240</v>
      </c>
      <c r="B304" s="18" t="s">
        <v>125</v>
      </c>
      <c r="C304" s="40">
        <v>218207</v>
      </c>
      <c r="D304" s="41">
        <f t="shared" si="17"/>
        <v>14812</v>
      </c>
      <c r="E304" s="41">
        <f t="shared" si="16"/>
        <v>14812</v>
      </c>
      <c r="F304" s="41"/>
      <c r="G304" s="41">
        <f t="shared" si="18"/>
        <v>203395</v>
      </c>
      <c r="H304" s="41">
        <v>203300</v>
      </c>
      <c r="I304" s="41">
        <f t="shared" si="19"/>
        <v>0</v>
      </c>
      <c r="J304" s="41"/>
      <c r="K304" s="41"/>
      <c r="L304" s="41">
        <f t="shared" si="20"/>
        <v>203300</v>
      </c>
    </row>
    <row r="305" spans="1:12" ht="15">
      <c r="A305" s="20">
        <v>2250</v>
      </c>
      <c r="B305" s="18" t="s">
        <v>126</v>
      </c>
      <c r="C305" s="40">
        <v>25770</v>
      </c>
      <c r="D305" s="41">
        <f t="shared" si="17"/>
        <v>1213</v>
      </c>
      <c r="E305" s="41">
        <f t="shared" si="16"/>
        <v>1213</v>
      </c>
      <c r="F305" s="41"/>
      <c r="G305" s="41">
        <f t="shared" si="18"/>
        <v>24557</v>
      </c>
      <c r="H305" s="41">
        <v>43900</v>
      </c>
      <c r="I305" s="41">
        <f t="shared" si="19"/>
        <v>0</v>
      </c>
      <c r="J305" s="41"/>
      <c r="K305" s="41"/>
      <c r="L305" s="41">
        <f t="shared" si="20"/>
        <v>43900</v>
      </c>
    </row>
    <row r="306" spans="1:12" ht="26.25">
      <c r="A306" s="20">
        <v>2270</v>
      </c>
      <c r="B306" s="18" t="s">
        <v>127</v>
      </c>
      <c r="C306" s="40">
        <v>2856516</v>
      </c>
      <c r="D306" s="41">
        <f t="shared" si="17"/>
        <v>548284</v>
      </c>
      <c r="E306" s="41">
        <f t="shared" si="16"/>
        <v>548284</v>
      </c>
      <c r="F306" s="41"/>
      <c r="G306" s="41">
        <f t="shared" si="18"/>
        <v>2308232</v>
      </c>
      <c r="H306" s="41">
        <v>2823200</v>
      </c>
      <c r="I306" s="41">
        <f t="shared" si="19"/>
        <v>0</v>
      </c>
      <c r="J306" s="41"/>
      <c r="K306" s="41"/>
      <c r="L306" s="41">
        <f t="shared" si="20"/>
        <v>2823200</v>
      </c>
    </row>
    <row r="307" spans="1:12" ht="39">
      <c r="A307" s="20">
        <v>2282</v>
      </c>
      <c r="B307" s="18" t="s">
        <v>128</v>
      </c>
      <c r="C307" s="40">
        <v>14530</v>
      </c>
      <c r="D307" s="41">
        <f t="shared" si="17"/>
        <v>0</v>
      </c>
      <c r="E307" s="41">
        <f t="shared" si="16"/>
        <v>0</v>
      </c>
      <c r="F307" s="41"/>
      <c r="G307" s="41">
        <f t="shared" si="18"/>
        <v>14530</v>
      </c>
      <c r="H307" s="41">
        <v>17000</v>
      </c>
      <c r="I307" s="41">
        <f t="shared" si="19"/>
        <v>0</v>
      </c>
      <c r="J307" s="41"/>
      <c r="K307" s="41"/>
      <c r="L307" s="41">
        <f t="shared" si="20"/>
        <v>17000</v>
      </c>
    </row>
    <row r="308" spans="1:12" ht="15">
      <c r="A308" s="19">
        <v>2700</v>
      </c>
      <c r="B308" s="17" t="s">
        <v>129</v>
      </c>
      <c r="C308" s="40">
        <v>303400</v>
      </c>
      <c r="D308" s="41">
        <f t="shared" si="17"/>
        <v>0</v>
      </c>
      <c r="E308" s="41">
        <f t="shared" si="16"/>
        <v>0</v>
      </c>
      <c r="F308" s="41"/>
      <c r="G308" s="41">
        <f t="shared" si="18"/>
        <v>303400</v>
      </c>
      <c r="H308" s="41">
        <v>269200</v>
      </c>
      <c r="I308" s="41">
        <f t="shared" si="19"/>
        <v>0</v>
      </c>
      <c r="J308" s="41"/>
      <c r="K308" s="41"/>
      <c r="L308" s="41">
        <f t="shared" si="20"/>
        <v>269200</v>
      </c>
    </row>
    <row r="309" spans="1:12" ht="15">
      <c r="A309" s="19">
        <v>2800</v>
      </c>
      <c r="B309" s="18" t="s">
        <v>130</v>
      </c>
      <c r="C309" s="40">
        <v>10715</v>
      </c>
      <c r="D309" s="41">
        <f t="shared" si="17"/>
        <v>8108</v>
      </c>
      <c r="E309" s="41">
        <f t="shared" si="16"/>
        <v>8108</v>
      </c>
      <c r="F309" s="41"/>
      <c r="G309" s="41">
        <f t="shared" si="18"/>
        <v>2607</v>
      </c>
      <c r="H309" s="41">
        <v>300</v>
      </c>
      <c r="I309" s="41">
        <f t="shared" si="19"/>
        <v>0</v>
      </c>
      <c r="J309" s="41"/>
      <c r="K309" s="41"/>
      <c r="L309" s="41">
        <f t="shared" si="20"/>
        <v>300</v>
      </c>
    </row>
    <row r="310" spans="1:12" ht="26.25">
      <c r="A310" s="20">
        <v>3110</v>
      </c>
      <c r="B310" s="18" t="s">
        <v>131</v>
      </c>
      <c r="C310" s="40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ht="15">
      <c r="A311" s="20">
        <v>3132</v>
      </c>
      <c r="B311" s="18" t="s">
        <v>132</v>
      </c>
      <c r="C311" s="40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ht="26.25">
      <c r="A312" s="20">
        <v>3142</v>
      </c>
      <c r="B312" s="18" t="s">
        <v>133</v>
      </c>
      <c r="C312" s="40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ht="15">
      <c r="A313" s="4" t="s">
        <v>9</v>
      </c>
      <c r="B313" s="4" t="s">
        <v>12</v>
      </c>
      <c r="C313" s="40">
        <f aca="true" t="shared" si="21" ref="C313:L313">SUM(C299:C312)</f>
        <v>16324516</v>
      </c>
      <c r="D313" s="41">
        <f t="shared" si="21"/>
        <v>783599</v>
      </c>
      <c r="E313" s="41">
        <f t="shared" si="21"/>
        <v>783599</v>
      </c>
      <c r="F313" s="40">
        <f t="shared" si="21"/>
        <v>0</v>
      </c>
      <c r="G313" s="40">
        <f t="shared" si="21"/>
        <v>15540917</v>
      </c>
      <c r="H313" s="40">
        <f t="shared" si="21"/>
        <v>17859200</v>
      </c>
      <c r="I313" s="40">
        <f t="shared" si="21"/>
        <v>0</v>
      </c>
      <c r="J313" s="40">
        <f t="shared" si="21"/>
        <v>0</v>
      </c>
      <c r="K313" s="40">
        <f t="shared" si="21"/>
        <v>0</v>
      </c>
      <c r="L313" s="40">
        <f t="shared" si="21"/>
        <v>17859200</v>
      </c>
    </row>
    <row r="316" spans="1:9" ht="15" customHeight="1">
      <c r="A316" s="120" t="s">
        <v>181</v>
      </c>
      <c r="B316" s="120"/>
      <c r="C316" s="120"/>
      <c r="D316" s="120"/>
      <c r="E316" s="120"/>
      <c r="F316" s="120"/>
      <c r="G316" s="120"/>
      <c r="H316" s="120"/>
      <c r="I316" s="120"/>
    </row>
    <row r="317" ht="15">
      <c r="I317" s="3" t="s">
        <v>3</v>
      </c>
    </row>
    <row r="318" spans="1:9" ht="138" customHeight="1">
      <c r="A318" s="4" t="s">
        <v>36</v>
      </c>
      <c r="B318" s="4" t="s">
        <v>5</v>
      </c>
      <c r="C318" s="4" t="s">
        <v>37</v>
      </c>
      <c r="D318" s="4" t="s">
        <v>47</v>
      </c>
      <c r="E318" s="4" t="s">
        <v>182</v>
      </c>
      <c r="F318" s="4" t="s">
        <v>183</v>
      </c>
      <c r="G318" s="4" t="s">
        <v>184</v>
      </c>
      <c r="H318" s="4" t="s">
        <v>48</v>
      </c>
      <c r="I318" s="4" t="s">
        <v>49</v>
      </c>
    </row>
    <row r="319" spans="1:9" ht="12" customHeight="1">
      <c r="A319" s="4">
        <v>1</v>
      </c>
      <c r="B319" s="4">
        <v>2</v>
      </c>
      <c r="C319" s="4">
        <v>3</v>
      </c>
      <c r="D319" s="4">
        <v>4</v>
      </c>
      <c r="E319" s="4">
        <v>5</v>
      </c>
      <c r="F319" s="4">
        <v>6</v>
      </c>
      <c r="G319" s="4">
        <v>7</v>
      </c>
      <c r="H319" s="4">
        <v>8</v>
      </c>
      <c r="I319" s="4">
        <v>9</v>
      </c>
    </row>
    <row r="320" spans="1:9" ht="15">
      <c r="A320" s="20">
        <v>2111</v>
      </c>
      <c r="B320" s="18" t="s">
        <v>120</v>
      </c>
      <c r="C320" s="40">
        <v>10304200</v>
      </c>
      <c r="D320" s="40">
        <v>10304200</v>
      </c>
      <c r="E320" s="4">
        <v>0</v>
      </c>
      <c r="F320" s="4">
        <v>0</v>
      </c>
      <c r="G320" s="4">
        <v>0</v>
      </c>
      <c r="H320" s="4"/>
      <c r="I320" s="4"/>
    </row>
    <row r="321" spans="1:9" ht="15">
      <c r="A321" s="20">
        <v>2120</v>
      </c>
      <c r="B321" s="18" t="s">
        <v>121</v>
      </c>
      <c r="C321" s="40">
        <v>2230741</v>
      </c>
      <c r="D321" s="40">
        <v>2227557</v>
      </c>
      <c r="E321" s="4">
        <v>0</v>
      </c>
      <c r="F321" s="4">
        <v>0</v>
      </c>
      <c r="G321" s="4">
        <v>0</v>
      </c>
      <c r="H321" s="4" t="s">
        <v>9</v>
      </c>
      <c r="I321" s="4" t="s">
        <v>9</v>
      </c>
    </row>
    <row r="322" spans="1:9" ht="26.25">
      <c r="A322" s="20">
        <v>2210</v>
      </c>
      <c r="B322" s="18" t="s">
        <v>122</v>
      </c>
      <c r="C322" s="40">
        <v>1048935</v>
      </c>
      <c r="D322" s="41">
        <v>730710</v>
      </c>
      <c r="E322" s="4">
        <v>0</v>
      </c>
      <c r="F322" s="4">
        <v>0</v>
      </c>
      <c r="G322" s="4">
        <v>0</v>
      </c>
      <c r="H322" s="4"/>
      <c r="I322" s="4"/>
    </row>
    <row r="323" spans="1:9" ht="16.5" customHeight="1">
      <c r="A323" s="20">
        <v>2220</v>
      </c>
      <c r="B323" s="18" t="s">
        <v>123</v>
      </c>
      <c r="C323" s="40">
        <v>596018</v>
      </c>
      <c r="D323" s="41">
        <v>596018</v>
      </c>
      <c r="E323" s="4">
        <v>0</v>
      </c>
      <c r="F323" s="4">
        <v>0</v>
      </c>
      <c r="G323" s="4">
        <v>0</v>
      </c>
      <c r="H323" s="4" t="s">
        <v>9</v>
      </c>
      <c r="I323" s="4" t="s">
        <v>9</v>
      </c>
    </row>
    <row r="324" spans="1:9" ht="15">
      <c r="A324" s="20">
        <v>2230</v>
      </c>
      <c r="B324" s="18" t="s">
        <v>124</v>
      </c>
      <c r="C324" s="40">
        <v>2362644</v>
      </c>
      <c r="D324" s="41">
        <v>2362644</v>
      </c>
      <c r="E324" s="4">
        <v>0</v>
      </c>
      <c r="F324" s="4">
        <v>0</v>
      </c>
      <c r="G324" s="4">
        <v>0</v>
      </c>
      <c r="H324" s="4" t="s">
        <v>9</v>
      </c>
      <c r="I324" s="4" t="s">
        <v>9</v>
      </c>
    </row>
    <row r="325" spans="1:9" ht="15">
      <c r="A325" s="20">
        <v>2240</v>
      </c>
      <c r="B325" s="18" t="s">
        <v>125</v>
      </c>
      <c r="C325" s="40">
        <v>212612</v>
      </c>
      <c r="D325" s="41">
        <v>197800</v>
      </c>
      <c r="E325" s="4">
        <v>0</v>
      </c>
      <c r="F325" s="4">
        <v>0</v>
      </c>
      <c r="G325" s="4">
        <v>0</v>
      </c>
      <c r="H325" s="4"/>
      <c r="I325" s="4"/>
    </row>
    <row r="326" spans="1:9" ht="15">
      <c r="A326" s="20">
        <v>2250</v>
      </c>
      <c r="B326" s="18" t="s">
        <v>126</v>
      </c>
      <c r="C326" s="40">
        <v>37080</v>
      </c>
      <c r="D326" s="41">
        <v>35815</v>
      </c>
      <c r="E326" s="4">
        <v>0</v>
      </c>
      <c r="F326" s="4">
        <v>0</v>
      </c>
      <c r="G326" s="4">
        <v>0</v>
      </c>
      <c r="H326" s="4"/>
      <c r="I326" s="4"/>
    </row>
    <row r="327" spans="1:9" ht="26.25">
      <c r="A327" s="20">
        <v>2270</v>
      </c>
      <c r="B327" s="18" t="s">
        <v>127</v>
      </c>
      <c r="C327" s="74">
        <v>2375700</v>
      </c>
      <c r="D327" s="41">
        <v>1822740</v>
      </c>
      <c r="E327" s="4">
        <v>0</v>
      </c>
      <c r="F327" s="4">
        <v>0</v>
      </c>
      <c r="G327" s="4">
        <v>0</v>
      </c>
      <c r="H327" s="4"/>
      <c r="I327" s="4"/>
    </row>
    <row r="328" spans="1:9" ht="39">
      <c r="A328" s="20">
        <v>2282</v>
      </c>
      <c r="B328" s="18" t="s">
        <v>128</v>
      </c>
      <c r="C328" s="40">
        <v>20474</v>
      </c>
      <c r="D328" s="41">
        <v>20473</v>
      </c>
      <c r="E328" s="4">
        <v>0</v>
      </c>
      <c r="F328" s="4">
        <v>0</v>
      </c>
      <c r="G328" s="4">
        <v>0</v>
      </c>
      <c r="H328" s="4"/>
      <c r="I328" s="4"/>
    </row>
    <row r="329" spans="1:9" ht="15">
      <c r="A329" s="19">
        <v>2700</v>
      </c>
      <c r="B329" s="17" t="s">
        <v>129</v>
      </c>
      <c r="C329" s="40">
        <v>310000</v>
      </c>
      <c r="D329" s="41">
        <f>C329-F329</f>
        <v>310000</v>
      </c>
      <c r="E329" s="4">
        <v>0</v>
      </c>
      <c r="F329" s="4">
        <v>0</v>
      </c>
      <c r="G329" s="4">
        <v>0</v>
      </c>
      <c r="H329" s="4" t="s">
        <v>9</v>
      </c>
      <c r="I329" s="4" t="s">
        <v>9</v>
      </c>
    </row>
    <row r="330" spans="1:9" ht="15">
      <c r="A330" s="19">
        <v>2800</v>
      </c>
      <c r="B330" s="18" t="s">
        <v>130</v>
      </c>
      <c r="C330" s="40">
        <v>15296</v>
      </c>
      <c r="D330" s="41">
        <v>7168</v>
      </c>
      <c r="E330" s="4">
        <v>0</v>
      </c>
      <c r="F330" s="4">
        <v>0</v>
      </c>
      <c r="G330" s="4">
        <v>0</v>
      </c>
      <c r="H330" s="4" t="s">
        <v>9</v>
      </c>
      <c r="I330" s="4" t="s">
        <v>9</v>
      </c>
    </row>
    <row r="331" spans="1:9" ht="26.25">
      <c r="A331" s="20">
        <v>3110</v>
      </c>
      <c r="B331" s="18" t="s">
        <v>131</v>
      </c>
      <c r="C331" s="40"/>
      <c r="D331" s="41"/>
      <c r="E331" s="4"/>
      <c r="F331" s="4"/>
      <c r="G331" s="4"/>
      <c r="H331" s="4"/>
      <c r="I331" s="4"/>
    </row>
    <row r="332" spans="1:9" ht="16.5" customHeight="1">
      <c r="A332" s="20">
        <v>3132</v>
      </c>
      <c r="B332" s="18" t="s">
        <v>132</v>
      </c>
      <c r="C332" s="40"/>
      <c r="D332" s="41"/>
      <c r="E332" s="4"/>
      <c r="F332" s="4"/>
      <c r="G332" s="4"/>
      <c r="H332" s="4" t="s">
        <v>9</v>
      </c>
      <c r="I332" s="4" t="s">
        <v>9</v>
      </c>
    </row>
    <row r="333" spans="1:9" ht="26.25">
      <c r="A333" s="20">
        <v>3142</v>
      </c>
      <c r="B333" s="18" t="s">
        <v>133</v>
      </c>
      <c r="C333" s="40"/>
      <c r="D333" s="41"/>
      <c r="E333" s="4"/>
      <c r="F333" s="4"/>
      <c r="G333" s="4"/>
      <c r="H333" s="4" t="s">
        <v>9</v>
      </c>
      <c r="I333" s="4" t="s">
        <v>9</v>
      </c>
    </row>
    <row r="334" spans="1:9" ht="15">
      <c r="A334" s="4" t="s">
        <v>9</v>
      </c>
      <c r="B334" s="4" t="s">
        <v>12</v>
      </c>
      <c r="C334" s="40">
        <f>SUM(C320:C333)</f>
        <v>19513700</v>
      </c>
      <c r="D334" s="40">
        <f>SUM(D320:D333)</f>
        <v>18615125</v>
      </c>
      <c r="E334" s="4">
        <f>SUM(E320:E333)</f>
        <v>0</v>
      </c>
      <c r="F334" s="4">
        <f>SUM(F320:F333)</f>
        <v>0</v>
      </c>
      <c r="G334" s="4">
        <f>SUM(G320:G333)</f>
        <v>0</v>
      </c>
      <c r="H334" s="4" t="s">
        <v>9</v>
      </c>
      <c r="I334" s="4" t="s">
        <v>9</v>
      </c>
    </row>
    <row r="337" spans="1:9" ht="15" customHeight="1">
      <c r="A337" s="133" t="s">
        <v>185</v>
      </c>
      <c r="B337" s="133"/>
      <c r="C337" s="133"/>
      <c r="D337" s="133"/>
      <c r="E337" s="133"/>
      <c r="F337" s="133"/>
      <c r="G337" s="133"/>
      <c r="H337" s="133"/>
      <c r="I337" s="133"/>
    </row>
    <row r="338" spans="1:9" ht="63" customHeight="1">
      <c r="A338" s="110" t="s">
        <v>195</v>
      </c>
      <c r="B338" s="112"/>
      <c r="C338" s="112"/>
      <c r="D338" s="112"/>
      <c r="E338" s="112"/>
      <c r="F338" s="112"/>
      <c r="G338" s="112"/>
      <c r="H338" s="112"/>
      <c r="I338" s="112"/>
    </row>
    <row r="339" spans="1:9" ht="45.75" customHeight="1">
      <c r="A339" s="114" t="s">
        <v>186</v>
      </c>
      <c r="B339" s="114"/>
      <c r="C339" s="114"/>
      <c r="D339" s="114"/>
      <c r="E339" s="114"/>
      <c r="F339" s="114"/>
      <c r="G339" s="114"/>
      <c r="H339" s="114"/>
      <c r="I339" s="114"/>
    </row>
    <row r="340" spans="1:9" ht="87" customHeight="1">
      <c r="A340" s="110" t="s">
        <v>189</v>
      </c>
      <c r="B340" s="113"/>
      <c r="C340" s="113"/>
      <c r="D340" s="113"/>
      <c r="E340" s="113"/>
      <c r="F340" s="113"/>
      <c r="G340" s="113"/>
      <c r="H340" s="113"/>
      <c r="I340" s="113"/>
    </row>
    <row r="341" spans="1:9" s="12" customFormat="1" ht="12.75" customHeight="1">
      <c r="A341" s="128" t="s">
        <v>75</v>
      </c>
      <c r="B341" s="128"/>
      <c r="C341" s="10"/>
      <c r="D341" s="11"/>
      <c r="G341" s="108" t="s">
        <v>78</v>
      </c>
      <c r="H341" s="108"/>
      <c r="I341" s="108"/>
    </row>
    <row r="342" spans="1:9" s="8" customFormat="1" ht="15" customHeight="1">
      <c r="A342" s="9"/>
      <c r="D342" s="7" t="s">
        <v>50</v>
      </c>
      <c r="G342" s="127" t="s">
        <v>51</v>
      </c>
      <c r="H342" s="127"/>
      <c r="I342" s="127"/>
    </row>
    <row r="343" spans="1:9" s="12" customFormat="1" ht="12.75" customHeight="1">
      <c r="A343" s="128" t="s">
        <v>76</v>
      </c>
      <c r="B343" s="128"/>
      <c r="C343" s="10"/>
      <c r="D343" s="11"/>
      <c r="G343" s="108" t="s">
        <v>77</v>
      </c>
      <c r="H343" s="108"/>
      <c r="I343" s="108"/>
    </row>
    <row r="344" spans="1:9" s="8" customFormat="1" ht="15" customHeight="1">
      <c r="A344" s="9"/>
      <c r="D344" s="7" t="s">
        <v>50</v>
      </c>
      <c r="G344" s="127" t="s">
        <v>51</v>
      </c>
      <c r="H344" s="127"/>
      <c r="I344" s="127"/>
    </row>
  </sheetData>
  <sheetProtection/>
  <mergeCells count="187">
    <mergeCell ref="A29:P29"/>
    <mergeCell ref="A30:P30"/>
    <mergeCell ref="A31:P31"/>
    <mergeCell ref="A32:P32"/>
    <mergeCell ref="M11:P11"/>
    <mergeCell ref="M12:P12"/>
    <mergeCell ref="A20:P20"/>
    <mergeCell ref="A21:P21"/>
    <mergeCell ref="A22:P22"/>
    <mergeCell ref="A12:L12"/>
    <mergeCell ref="D252:F252"/>
    <mergeCell ref="D244:F244"/>
    <mergeCell ref="A241:L241"/>
    <mergeCell ref="A242:L242"/>
    <mergeCell ref="A250:I250"/>
    <mergeCell ref="A227:A229"/>
    <mergeCell ref="K228:K229"/>
    <mergeCell ref="J244:L244"/>
    <mergeCell ref="B227:B229"/>
    <mergeCell ref="C227:F227"/>
    <mergeCell ref="A6:P6"/>
    <mergeCell ref="O7:P7"/>
    <mergeCell ref="O8:P8"/>
    <mergeCell ref="O9:P9"/>
    <mergeCell ref="O10:P10"/>
    <mergeCell ref="A339:I339"/>
    <mergeCell ref="A337:I337"/>
    <mergeCell ref="A316:I316"/>
    <mergeCell ref="A179:J179"/>
    <mergeCell ref="D152:D159"/>
    <mergeCell ref="G342:I342"/>
    <mergeCell ref="A268:J268"/>
    <mergeCell ref="A270:J270"/>
    <mergeCell ref="A271:J271"/>
    <mergeCell ref="J273:J274"/>
    <mergeCell ref="G344:I344"/>
    <mergeCell ref="A341:B341"/>
    <mergeCell ref="A343:B343"/>
    <mergeCell ref="I296:I297"/>
    <mergeCell ref="G296:G297"/>
    <mergeCell ref="A295:A297"/>
    <mergeCell ref="A14:N14"/>
    <mergeCell ref="A15:N15"/>
    <mergeCell ref="A16:N16"/>
    <mergeCell ref="A17:N17"/>
    <mergeCell ref="A36:A37"/>
    <mergeCell ref="B36:B37"/>
    <mergeCell ref="C36:F36"/>
    <mergeCell ref="A23:P23"/>
    <mergeCell ref="D186:D193"/>
    <mergeCell ref="A259:M259"/>
    <mergeCell ref="A49:A50"/>
    <mergeCell ref="B49:B50"/>
    <mergeCell ref="C49:F49"/>
    <mergeCell ref="G49:J49"/>
    <mergeCell ref="A261:A262"/>
    <mergeCell ref="D161:D163"/>
    <mergeCell ref="D168:D173"/>
    <mergeCell ref="D195:D197"/>
    <mergeCell ref="D202:D207"/>
    <mergeCell ref="A293:L293"/>
    <mergeCell ref="M228:M229"/>
    <mergeCell ref="K227:L227"/>
    <mergeCell ref="G244:I244"/>
    <mergeCell ref="I228:J228"/>
    <mergeCell ref="L228:L229"/>
    <mergeCell ref="F261:G261"/>
    <mergeCell ref="G252:I252"/>
    <mergeCell ref="B261:B262"/>
    <mergeCell ref="H261:I261"/>
    <mergeCell ref="N228:N229"/>
    <mergeCell ref="A212:K212"/>
    <mergeCell ref="A225:N225"/>
    <mergeCell ref="J214:K214"/>
    <mergeCell ref="A181:A182"/>
    <mergeCell ref="B181:B182"/>
    <mergeCell ref="C228:D228"/>
    <mergeCell ref="E228:F228"/>
    <mergeCell ref="G228:H228"/>
    <mergeCell ref="G227:J227"/>
    <mergeCell ref="K125:N125"/>
    <mergeCell ref="C181:C182"/>
    <mergeCell ref="G86:J86"/>
    <mergeCell ref="K86:N86"/>
    <mergeCell ref="A114:J114"/>
    <mergeCell ref="K64:N64"/>
    <mergeCell ref="A92:J92"/>
    <mergeCell ref="A64:A65"/>
    <mergeCell ref="B64:B65"/>
    <mergeCell ref="C64:F64"/>
    <mergeCell ref="A94:A95"/>
    <mergeCell ref="B94:B95"/>
    <mergeCell ref="C94:F94"/>
    <mergeCell ref="G94:J94"/>
    <mergeCell ref="A134:J134"/>
    <mergeCell ref="A136:A137"/>
    <mergeCell ref="A116:A117"/>
    <mergeCell ref="B116:B117"/>
    <mergeCell ref="C116:F116"/>
    <mergeCell ref="G116:J116"/>
    <mergeCell ref="A122:N122"/>
    <mergeCell ref="A123:N123"/>
    <mergeCell ref="A144:M144"/>
    <mergeCell ref="A125:A126"/>
    <mergeCell ref="C125:F125"/>
    <mergeCell ref="G125:J125"/>
    <mergeCell ref="B125:B126"/>
    <mergeCell ref="B136:B137"/>
    <mergeCell ref="C136:F136"/>
    <mergeCell ref="G136:J136"/>
    <mergeCell ref="K147:M147"/>
    <mergeCell ref="A147:A148"/>
    <mergeCell ref="B147:B148"/>
    <mergeCell ref="C147:C148"/>
    <mergeCell ref="D147:D148"/>
    <mergeCell ref="E147:G147"/>
    <mergeCell ref="H147:J147"/>
    <mergeCell ref="A145:M145"/>
    <mergeCell ref="D181:D182"/>
    <mergeCell ref="E181:G181"/>
    <mergeCell ref="H181:J181"/>
    <mergeCell ref="H214:I214"/>
    <mergeCell ref="M227:N227"/>
    <mergeCell ref="A214:A215"/>
    <mergeCell ref="B214:C214"/>
    <mergeCell ref="D214:E214"/>
    <mergeCell ref="F214:G214"/>
    <mergeCell ref="A244:A245"/>
    <mergeCell ref="B244:B245"/>
    <mergeCell ref="C244:C245"/>
    <mergeCell ref="B252:B253"/>
    <mergeCell ref="C252:C253"/>
    <mergeCell ref="A252:A253"/>
    <mergeCell ref="E273:E274"/>
    <mergeCell ref="F273:F274"/>
    <mergeCell ref="H273:I273"/>
    <mergeCell ref="D273:D274"/>
    <mergeCell ref="G273:G274"/>
    <mergeCell ref="C261:C262"/>
    <mergeCell ref="D261:E261"/>
    <mergeCell ref="A11:L11"/>
    <mergeCell ref="A9:N9"/>
    <mergeCell ref="A10:N10"/>
    <mergeCell ref="A27:P27"/>
    <mergeCell ref="H295:L295"/>
    <mergeCell ref="C296:C297"/>
    <mergeCell ref="D296:D297"/>
    <mergeCell ref="E296:F296"/>
    <mergeCell ref="H296:H297"/>
    <mergeCell ref="J296:K296"/>
    <mergeCell ref="G341:I341"/>
    <mergeCell ref="L261:M261"/>
    <mergeCell ref="A273:A274"/>
    <mergeCell ref="C295:G295"/>
    <mergeCell ref="A7:N7"/>
    <mergeCell ref="A8:N8"/>
    <mergeCell ref="A34:N34"/>
    <mergeCell ref="A47:J47"/>
    <mergeCell ref="A61:N61"/>
    <mergeCell ref="A84:N84"/>
    <mergeCell ref="A340:I340"/>
    <mergeCell ref="A62:N62"/>
    <mergeCell ref="B273:B274"/>
    <mergeCell ref="G64:J64"/>
    <mergeCell ref="A33:N33"/>
    <mergeCell ref="G36:J36"/>
    <mergeCell ref="L296:L297"/>
    <mergeCell ref="B295:B297"/>
    <mergeCell ref="J261:K261"/>
    <mergeCell ref="C273:C274"/>
    <mergeCell ref="A19:P19"/>
    <mergeCell ref="A18:P18"/>
    <mergeCell ref="A25:P25"/>
    <mergeCell ref="G343:I343"/>
    <mergeCell ref="K36:N36"/>
    <mergeCell ref="A86:A87"/>
    <mergeCell ref="B86:B87"/>
    <mergeCell ref="C86:F86"/>
    <mergeCell ref="A269:M269"/>
    <mergeCell ref="A338:I338"/>
    <mergeCell ref="A26:P26"/>
    <mergeCell ref="A28:P28"/>
    <mergeCell ref="AG22:CD22"/>
    <mergeCell ref="CE22:EC22"/>
    <mergeCell ref="ED22:GB22"/>
    <mergeCell ref="GC22:IA22"/>
    <mergeCell ref="A24:P24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360" verticalDpi="36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85"/>
  <sheetViews>
    <sheetView tabSelected="1" zoomScalePageLayoutView="0" workbookViewId="0" topLeftCell="A274">
      <selection activeCell="L290" sqref="L290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337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336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2.25" customHeight="1">
      <c r="A15" s="114" t="s">
        <v>385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0" customHeight="1">
      <c r="A16" s="114" t="s">
        <v>386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05" t="s">
        <v>89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36.75" customHeight="1">
      <c r="A21" s="105" t="s">
        <v>388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6" customFormat="1" ht="30.75" customHeight="1">
      <c r="A22" s="105" t="s">
        <v>91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4"/>
    </row>
    <row r="23" spans="1:236" s="15" customFormat="1" ht="36" customHeight="1">
      <c r="A23" s="105" t="s">
        <v>387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14" ht="15">
      <c r="A24" s="114" t="s">
        <v>72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4" ht="15">
      <c r="A25" s="114" t="s">
        <v>111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ht="15">
      <c r="N26" s="3" t="s">
        <v>3</v>
      </c>
    </row>
    <row r="27" spans="1:14" ht="15">
      <c r="A27" s="109" t="s">
        <v>4</v>
      </c>
      <c r="B27" s="109" t="s">
        <v>5</v>
      </c>
      <c r="C27" s="109" t="s">
        <v>80</v>
      </c>
      <c r="D27" s="109"/>
      <c r="E27" s="109"/>
      <c r="F27" s="109"/>
      <c r="G27" s="109" t="s">
        <v>81</v>
      </c>
      <c r="H27" s="109"/>
      <c r="I27" s="109"/>
      <c r="J27" s="109"/>
      <c r="K27" s="109" t="s">
        <v>82</v>
      </c>
      <c r="L27" s="109"/>
      <c r="M27" s="109"/>
      <c r="N27" s="109"/>
    </row>
    <row r="28" spans="1:14" ht="68.25" customHeight="1">
      <c r="A28" s="109"/>
      <c r="B28" s="109"/>
      <c r="C28" s="4" t="s">
        <v>6</v>
      </c>
      <c r="D28" s="4" t="s">
        <v>7</v>
      </c>
      <c r="E28" s="4" t="s">
        <v>8</v>
      </c>
      <c r="F28" s="4" t="s">
        <v>54</v>
      </c>
      <c r="G28" s="4" t="s">
        <v>6</v>
      </c>
      <c r="H28" s="4" t="s">
        <v>7</v>
      </c>
      <c r="I28" s="4" t="s">
        <v>8</v>
      </c>
      <c r="J28" s="4" t="s">
        <v>52</v>
      </c>
      <c r="K28" s="4" t="s">
        <v>6</v>
      </c>
      <c r="L28" s="4" t="s">
        <v>7</v>
      </c>
      <c r="M28" s="4" t="s">
        <v>8</v>
      </c>
      <c r="N28" s="4" t="s">
        <v>53</v>
      </c>
    </row>
    <row r="29" spans="1:14" ht="1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  <c r="K29" s="4">
        <v>11</v>
      </c>
      <c r="L29" s="4">
        <v>12</v>
      </c>
      <c r="M29" s="4">
        <v>13</v>
      </c>
      <c r="N29" s="4">
        <v>14</v>
      </c>
    </row>
    <row r="30" spans="1:14" ht="30">
      <c r="A30" s="4">
        <v>25010000</v>
      </c>
      <c r="B30" s="5" t="s">
        <v>10</v>
      </c>
      <c r="C30" s="64">
        <v>750200</v>
      </c>
      <c r="D30" s="41" t="s">
        <v>11</v>
      </c>
      <c r="E30" s="41" t="s">
        <v>11</v>
      </c>
      <c r="F30" s="41">
        <f>C30</f>
        <v>750200</v>
      </c>
      <c r="G30" s="41">
        <v>2185500</v>
      </c>
      <c r="H30" s="41" t="s">
        <v>11</v>
      </c>
      <c r="I30" s="41" t="s">
        <v>11</v>
      </c>
      <c r="J30" s="41">
        <f>G30</f>
        <v>2185500</v>
      </c>
      <c r="K30" s="41">
        <v>3965600</v>
      </c>
      <c r="L30" s="41" t="s">
        <v>11</v>
      </c>
      <c r="M30" s="41" t="s">
        <v>11</v>
      </c>
      <c r="N30" s="41">
        <f>K30</f>
        <v>3965600</v>
      </c>
    </row>
    <row r="31" spans="1:14" ht="30">
      <c r="A31" s="4" t="s">
        <v>193</v>
      </c>
      <c r="B31" s="5" t="s">
        <v>191</v>
      </c>
      <c r="C31" s="4" t="s">
        <v>11</v>
      </c>
      <c r="D31" s="4"/>
      <c r="E31" s="4"/>
      <c r="F31" s="4"/>
      <c r="G31" s="4" t="s">
        <v>11</v>
      </c>
      <c r="H31" s="37"/>
      <c r="I31" s="4"/>
      <c r="J31" s="4"/>
      <c r="K31" s="4" t="s">
        <v>11</v>
      </c>
      <c r="L31" s="4"/>
      <c r="M31" s="4"/>
      <c r="N31" s="4"/>
    </row>
    <row r="32" spans="1:14" ht="45">
      <c r="A32" s="4" t="s">
        <v>194</v>
      </c>
      <c r="B32" s="5" t="s">
        <v>192</v>
      </c>
      <c r="C32" s="4" t="s">
        <v>11</v>
      </c>
      <c r="D32" s="4"/>
      <c r="E32" s="4"/>
      <c r="F32" s="4"/>
      <c r="G32" s="4" t="s">
        <v>11</v>
      </c>
      <c r="H32" s="47">
        <v>922</v>
      </c>
      <c r="I32" s="4"/>
      <c r="J32" s="4"/>
      <c r="K32" s="4" t="s">
        <v>11</v>
      </c>
      <c r="L32" s="4"/>
      <c r="M32" s="4"/>
      <c r="N32" s="4"/>
    </row>
    <row r="33" spans="1:14" ht="30">
      <c r="A33" s="4">
        <v>25020100</v>
      </c>
      <c r="B33" s="5" t="s">
        <v>190</v>
      </c>
      <c r="C33" s="4" t="s">
        <v>11</v>
      </c>
      <c r="D33" s="41">
        <v>77750</v>
      </c>
      <c r="E33" s="4" t="s">
        <v>9</v>
      </c>
      <c r="F33" s="4"/>
      <c r="G33" s="4" t="s">
        <v>11</v>
      </c>
      <c r="H33" s="47">
        <v>1050</v>
      </c>
      <c r="I33" s="4" t="s">
        <v>9</v>
      </c>
      <c r="J33" s="4"/>
      <c r="K33" s="4" t="s">
        <v>11</v>
      </c>
      <c r="L33" s="4" t="s">
        <v>9</v>
      </c>
      <c r="M33" s="4" t="s">
        <v>9</v>
      </c>
      <c r="N33" s="4"/>
    </row>
    <row r="34" spans="1:14" ht="75">
      <c r="A34" s="4">
        <v>25020200</v>
      </c>
      <c r="B34" s="5" t="s">
        <v>84</v>
      </c>
      <c r="C34" s="4" t="s">
        <v>11</v>
      </c>
      <c r="D34" s="4"/>
      <c r="E34" s="4"/>
      <c r="F34" s="4"/>
      <c r="G34" s="4" t="s">
        <v>11</v>
      </c>
      <c r="H34" s="4"/>
      <c r="I34" s="4"/>
      <c r="J34" s="4"/>
      <c r="K34" s="4" t="s">
        <v>11</v>
      </c>
      <c r="L34" s="4"/>
      <c r="M34" s="4"/>
      <c r="N34" s="4"/>
    </row>
    <row r="35" spans="1:14" ht="45">
      <c r="A35" s="4">
        <v>602400</v>
      </c>
      <c r="B35" s="5" t="s">
        <v>83</v>
      </c>
      <c r="C35" s="4" t="s">
        <v>11</v>
      </c>
      <c r="D35" s="41">
        <v>24000</v>
      </c>
      <c r="E35" s="41">
        <v>24000</v>
      </c>
      <c r="F35" s="41">
        <f>D35</f>
        <v>24000</v>
      </c>
      <c r="G35" s="4" t="s">
        <v>11</v>
      </c>
      <c r="H35" s="4"/>
      <c r="I35" s="4"/>
      <c r="J35" s="4"/>
      <c r="K35" s="4" t="s">
        <v>11</v>
      </c>
      <c r="L35" s="4"/>
      <c r="M35" s="4"/>
      <c r="N35" s="4"/>
    </row>
    <row r="36" spans="1:14" ht="15">
      <c r="A36" s="4" t="s">
        <v>9</v>
      </c>
      <c r="B36" s="4" t="s">
        <v>12</v>
      </c>
      <c r="C36" s="41">
        <f>C30</f>
        <v>750200</v>
      </c>
      <c r="D36" s="41">
        <f>SUM(D31:D35)</f>
        <v>101750</v>
      </c>
      <c r="E36" s="41">
        <f>SUM(E31:E35)</f>
        <v>24000</v>
      </c>
      <c r="F36" s="41">
        <f>SUM(F30:F35)</f>
        <v>774200</v>
      </c>
      <c r="G36" s="41">
        <f>G30</f>
        <v>2185500</v>
      </c>
      <c r="H36" s="41">
        <f>SUM(H31:H35)</f>
        <v>1972</v>
      </c>
      <c r="I36" s="41">
        <f>SUM(I31:I35)</f>
        <v>0</v>
      </c>
      <c r="J36" s="41">
        <f>SUM(J30:J35)</f>
        <v>2185500</v>
      </c>
      <c r="K36" s="41">
        <f>K30</f>
        <v>3965600</v>
      </c>
      <c r="L36" s="41">
        <f>SUM(L31:L35)</f>
        <v>0</v>
      </c>
      <c r="M36" s="41">
        <f>SUM(M31:M35)</f>
        <v>0</v>
      </c>
      <c r="N36" s="41">
        <f>SUM(N30:N35)</f>
        <v>3965600</v>
      </c>
    </row>
    <row r="38" spans="1:10" ht="15">
      <c r="A38" s="120" t="s">
        <v>110</v>
      </c>
      <c r="B38" s="120"/>
      <c r="C38" s="120"/>
      <c r="D38" s="120"/>
      <c r="E38" s="120"/>
      <c r="F38" s="120"/>
      <c r="G38" s="120"/>
      <c r="H38" s="120"/>
      <c r="I38" s="120"/>
      <c r="J38" s="120"/>
    </row>
    <row r="39" ht="15">
      <c r="J39" s="3" t="s">
        <v>3</v>
      </c>
    </row>
    <row r="40" spans="1:10" ht="15">
      <c r="A40" s="109" t="s">
        <v>4</v>
      </c>
      <c r="B40" s="109" t="s">
        <v>5</v>
      </c>
      <c r="C40" s="109" t="s">
        <v>103</v>
      </c>
      <c r="D40" s="109"/>
      <c r="E40" s="109"/>
      <c r="F40" s="109"/>
      <c r="G40" s="109" t="s">
        <v>104</v>
      </c>
      <c r="H40" s="109"/>
      <c r="I40" s="109"/>
      <c r="J40" s="109"/>
    </row>
    <row r="41" spans="1:10" ht="60.75" customHeight="1">
      <c r="A41" s="109"/>
      <c r="B41" s="109"/>
      <c r="C41" s="4" t="s">
        <v>6</v>
      </c>
      <c r="D41" s="4" t="s">
        <v>7</v>
      </c>
      <c r="E41" s="4" t="s">
        <v>8</v>
      </c>
      <c r="F41" s="4" t="s">
        <v>54</v>
      </c>
      <c r="G41" s="4" t="s">
        <v>6</v>
      </c>
      <c r="H41" s="4" t="s">
        <v>7</v>
      </c>
      <c r="I41" s="4" t="s">
        <v>8</v>
      </c>
      <c r="J41" s="4" t="s">
        <v>52</v>
      </c>
    </row>
    <row r="42" spans="1:10" ht="15">
      <c r="A42" s="4">
        <v>1</v>
      </c>
      <c r="B42" s="4">
        <v>2</v>
      </c>
      <c r="C42" s="4">
        <v>3</v>
      </c>
      <c r="D42" s="4">
        <v>4</v>
      </c>
      <c r="E42" s="4">
        <v>5</v>
      </c>
      <c r="F42" s="4">
        <v>6</v>
      </c>
      <c r="G42" s="4">
        <v>7</v>
      </c>
      <c r="H42" s="4">
        <v>8</v>
      </c>
      <c r="I42" s="4">
        <v>9</v>
      </c>
      <c r="J42" s="4">
        <v>10</v>
      </c>
    </row>
    <row r="43" spans="1:10" ht="30">
      <c r="A43" s="5" t="s">
        <v>9</v>
      </c>
      <c r="B43" s="5" t="s">
        <v>10</v>
      </c>
      <c r="C43" s="41">
        <v>4187673</v>
      </c>
      <c r="D43" s="4" t="s">
        <v>11</v>
      </c>
      <c r="E43" s="4" t="s">
        <v>9</v>
      </c>
      <c r="F43" s="41">
        <f>C43</f>
        <v>4187673</v>
      </c>
      <c r="G43" s="41">
        <v>4397056</v>
      </c>
      <c r="H43" s="4" t="s">
        <v>11</v>
      </c>
      <c r="I43" s="4" t="s">
        <v>9</v>
      </c>
      <c r="J43" s="40">
        <f>G43</f>
        <v>4397056</v>
      </c>
    </row>
    <row r="44" spans="1:10" ht="30">
      <c r="A44" s="4" t="s">
        <v>193</v>
      </c>
      <c r="B44" s="5" t="s">
        <v>191</v>
      </c>
      <c r="C44" s="4"/>
      <c r="D44" s="4"/>
      <c r="E44" s="4"/>
      <c r="F44" s="4"/>
      <c r="G44" s="4"/>
      <c r="H44" s="4"/>
      <c r="I44" s="4"/>
      <c r="J44" s="5"/>
    </row>
    <row r="45" spans="1:10" ht="45">
      <c r="A45" s="4" t="s">
        <v>194</v>
      </c>
      <c r="B45" s="5" t="s">
        <v>192</v>
      </c>
      <c r="C45" s="4"/>
      <c r="D45" s="4"/>
      <c r="E45" s="4"/>
      <c r="F45" s="4"/>
      <c r="G45" s="4"/>
      <c r="H45" s="4"/>
      <c r="I45" s="4"/>
      <c r="J45" s="5"/>
    </row>
    <row r="46" spans="1:10" ht="30">
      <c r="A46" s="4">
        <v>25020100</v>
      </c>
      <c r="B46" s="5" t="s">
        <v>190</v>
      </c>
      <c r="C46" s="4" t="s">
        <v>11</v>
      </c>
      <c r="D46" s="4" t="s">
        <v>9</v>
      </c>
      <c r="E46" s="4" t="s">
        <v>9</v>
      </c>
      <c r="F46" s="4" t="s">
        <v>9</v>
      </c>
      <c r="G46" s="4" t="s">
        <v>11</v>
      </c>
      <c r="H46" s="4" t="s">
        <v>9</v>
      </c>
      <c r="I46" s="4" t="s">
        <v>9</v>
      </c>
      <c r="J46" s="5" t="s">
        <v>9</v>
      </c>
    </row>
    <row r="47" spans="1:10" ht="75">
      <c r="A47" s="4">
        <v>25020200</v>
      </c>
      <c r="B47" s="5" t="s">
        <v>84</v>
      </c>
      <c r="C47" s="4" t="s">
        <v>11</v>
      </c>
      <c r="D47" s="4" t="s">
        <v>9</v>
      </c>
      <c r="E47" s="4" t="s">
        <v>9</v>
      </c>
      <c r="F47" s="4" t="s">
        <v>9</v>
      </c>
      <c r="G47" s="4" t="s">
        <v>11</v>
      </c>
      <c r="H47" s="4" t="s">
        <v>9</v>
      </c>
      <c r="I47" s="4" t="s">
        <v>9</v>
      </c>
      <c r="J47" s="5" t="s">
        <v>9</v>
      </c>
    </row>
    <row r="48" spans="1:10" ht="45">
      <c r="A48" s="4">
        <v>602400</v>
      </c>
      <c r="B48" s="5" t="s">
        <v>83</v>
      </c>
      <c r="C48" s="4" t="s">
        <v>11</v>
      </c>
      <c r="D48" s="4" t="s">
        <v>9</v>
      </c>
      <c r="E48" s="4" t="s">
        <v>9</v>
      </c>
      <c r="F48" s="4" t="s">
        <v>9</v>
      </c>
      <c r="G48" s="4" t="s">
        <v>11</v>
      </c>
      <c r="H48" s="4" t="s">
        <v>9</v>
      </c>
      <c r="I48" s="4" t="s">
        <v>9</v>
      </c>
      <c r="J48" s="5" t="s">
        <v>9</v>
      </c>
    </row>
    <row r="49" spans="1:10" ht="15">
      <c r="A49" s="5" t="s">
        <v>9</v>
      </c>
      <c r="B49" s="4" t="s">
        <v>12</v>
      </c>
      <c r="C49" s="41">
        <f>C43</f>
        <v>4187673</v>
      </c>
      <c r="D49" s="41">
        <f>SUM(D44:D48)</f>
        <v>0</v>
      </c>
      <c r="E49" s="41">
        <f>SUM(E44:E48)</f>
        <v>0</v>
      </c>
      <c r="F49" s="41">
        <f>SUM(F43:F48)</f>
        <v>4187673</v>
      </c>
      <c r="G49" s="41">
        <f>G43</f>
        <v>4397056</v>
      </c>
      <c r="H49" s="41">
        <f>SUM(H44:H48)</f>
        <v>0</v>
      </c>
      <c r="I49" s="41">
        <f>SUM(I44:I48)</f>
        <v>0</v>
      </c>
      <c r="J49" s="41">
        <f>SUM(J43:J48)</f>
        <v>4397056</v>
      </c>
    </row>
    <row r="52" spans="1:14" ht="15">
      <c r="A52" s="114" t="s">
        <v>13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</row>
    <row r="53" spans="1:14" ht="15">
      <c r="A53" s="114" t="s">
        <v>105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1:14" ht="15">
      <c r="A54" s="3"/>
      <c r="N54" s="3" t="s">
        <v>3</v>
      </c>
    </row>
    <row r="55" spans="1:14" ht="21.75" customHeight="1">
      <c r="A55" s="109" t="s">
        <v>14</v>
      </c>
      <c r="B55" s="109" t="s">
        <v>5</v>
      </c>
      <c r="C55" s="109" t="s">
        <v>80</v>
      </c>
      <c r="D55" s="109"/>
      <c r="E55" s="109"/>
      <c r="F55" s="109"/>
      <c r="G55" s="109" t="s">
        <v>81</v>
      </c>
      <c r="H55" s="109"/>
      <c r="I55" s="109"/>
      <c r="J55" s="109"/>
      <c r="K55" s="109" t="s">
        <v>82</v>
      </c>
      <c r="L55" s="109"/>
      <c r="M55" s="109"/>
      <c r="N55" s="109"/>
    </row>
    <row r="56" spans="1:14" ht="63" customHeight="1">
      <c r="A56" s="109"/>
      <c r="B56" s="109"/>
      <c r="C56" s="4" t="s">
        <v>6</v>
      </c>
      <c r="D56" s="4" t="s">
        <v>7</v>
      </c>
      <c r="E56" s="4" t="s">
        <v>8</v>
      </c>
      <c r="F56" s="4" t="s">
        <v>54</v>
      </c>
      <c r="G56" s="4" t="s">
        <v>6</v>
      </c>
      <c r="H56" s="4" t="s">
        <v>7</v>
      </c>
      <c r="I56" s="4" t="s">
        <v>8</v>
      </c>
      <c r="J56" s="4" t="s">
        <v>52</v>
      </c>
      <c r="K56" s="4" t="s">
        <v>6</v>
      </c>
      <c r="L56" s="4" t="s">
        <v>7</v>
      </c>
      <c r="M56" s="4" t="s">
        <v>8</v>
      </c>
      <c r="N56" s="4" t="s">
        <v>53</v>
      </c>
    </row>
    <row r="57" spans="1:14" ht="15">
      <c r="A57" s="4">
        <v>1</v>
      </c>
      <c r="B57" s="4">
        <v>2</v>
      </c>
      <c r="C57" s="4">
        <v>3</v>
      </c>
      <c r="D57" s="4">
        <v>4</v>
      </c>
      <c r="E57" s="4">
        <v>5</v>
      </c>
      <c r="F57" s="4">
        <v>6</v>
      </c>
      <c r="G57" s="4">
        <v>7</v>
      </c>
      <c r="H57" s="4">
        <v>8</v>
      </c>
      <c r="I57" s="4">
        <v>9</v>
      </c>
      <c r="J57" s="4">
        <v>10</v>
      </c>
      <c r="K57" s="4">
        <v>11</v>
      </c>
      <c r="L57" s="4">
        <v>12</v>
      </c>
      <c r="M57" s="4">
        <v>13</v>
      </c>
      <c r="N57" s="4">
        <v>14</v>
      </c>
    </row>
    <row r="58" spans="1:14" ht="15">
      <c r="A58" s="20">
        <v>2111</v>
      </c>
      <c r="B58" s="18" t="s">
        <v>120</v>
      </c>
      <c r="C58" s="41">
        <v>1023900</v>
      </c>
      <c r="D58" s="41"/>
      <c r="E58" s="41"/>
      <c r="F58" s="41">
        <f>C58+D58</f>
        <v>1023900</v>
      </c>
      <c r="G58" s="41">
        <v>1153200</v>
      </c>
      <c r="H58" s="41"/>
      <c r="I58" s="41"/>
      <c r="J58" s="41">
        <f>G58+H58</f>
        <v>1153200</v>
      </c>
      <c r="K58" s="41">
        <v>2133300</v>
      </c>
      <c r="L58" s="41"/>
      <c r="M58" s="41"/>
      <c r="N58" s="41">
        <f>K58+L58</f>
        <v>2133300</v>
      </c>
    </row>
    <row r="59" spans="1:14" ht="15">
      <c r="A59" s="20">
        <v>2120</v>
      </c>
      <c r="B59" s="18" t="s">
        <v>121</v>
      </c>
      <c r="C59" s="41">
        <v>215179</v>
      </c>
      <c r="D59" s="41"/>
      <c r="E59" s="41"/>
      <c r="F59" s="41">
        <f aca="true" t="shared" si="0" ref="F59:F67">C59+D59</f>
        <v>215179</v>
      </c>
      <c r="G59" s="41">
        <v>242011</v>
      </c>
      <c r="H59" s="41"/>
      <c r="I59" s="41"/>
      <c r="J59" s="41">
        <f aca="true" t="shared" si="1" ref="J59:J68">G59+H59</f>
        <v>242011</v>
      </c>
      <c r="K59" s="41">
        <v>469400</v>
      </c>
      <c r="L59" s="41"/>
      <c r="M59" s="41"/>
      <c r="N59" s="41">
        <f aca="true" t="shared" si="2" ref="N59:N67">K59+L59</f>
        <v>469400</v>
      </c>
    </row>
    <row r="60" spans="1:14" ht="26.25">
      <c r="A60" s="20">
        <v>2210</v>
      </c>
      <c r="B60" s="18" t="s">
        <v>122</v>
      </c>
      <c r="C60" s="41">
        <v>128272</v>
      </c>
      <c r="D60" s="41"/>
      <c r="E60" s="41"/>
      <c r="F60" s="41">
        <f t="shared" si="0"/>
        <v>128272</v>
      </c>
      <c r="G60" s="41">
        <v>191013</v>
      </c>
      <c r="H60" s="41"/>
      <c r="I60" s="41"/>
      <c r="J60" s="41">
        <f t="shared" si="1"/>
        <v>191013</v>
      </c>
      <c r="K60" s="41">
        <v>140000</v>
      </c>
      <c r="L60" s="41"/>
      <c r="M60" s="41"/>
      <c r="N60" s="41">
        <f t="shared" si="2"/>
        <v>140000</v>
      </c>
    </row>
    <row r="61" spans="1:14" ht="15">
      <c r="A61" s="20">
        <v>2230</v>
      </c>
      <c r="B61" s="18" t="s">
        <v>124</v>
      </c>
      <c r="C61" s="41">
        <v>186089</v>
      </c>
      <c r="D61" s="41"/>
      <c r="E61" s="41"/>
      <c r="F61" s="41"/>
      <c r="G61" s="41">
        <v>207000</v>
      </c>
      <c r="H61" s="41"/>
      <c r="I61" s="41"/>
      <c r="J61" s="41"/>
      <c r="K61" s="41">
        <v>350000</v>
      </c>
      <c r="L61" s="41"/>
      <c r="M61" s="41"/>
      <c r="N61" s="41"/>
    </row>
    <row r="62" spans="1:14" ht="15">
      <c r="A62" s="20">
        <v>2240</v>
      </c>
      <c r="B62" s="18" t="s">
        <v>125</v>
      </c>
      <c r="C62" s="41">
        <v>69590</v>
      </c>
      <c r="D62" s="41"/>
      <c r="E62" s="41"/>
      <c r="F62" s="41">
        <f t="shared" si="0"/>
        <v>69590</v>
      </c>
      <c r="G62" s="41">
        <v>202423</v>
      </c>
      <c r="H62" s="41"/>
      <c r="I62" s="41"/>
      <c r="J62" s="41">
        <f t="shared" si="1"/>
        <v>202423</v>
      </c>
      <c r="K62" s="41">
        <v>616400</v>
      </c>
      <c r="L62" s="41"/>
      <c r="M62" s="41"/>
      <c r="N62" s="41">
        <f t="shared" si="2"/>
        <v>616400</v>
      </c>
    </row>
    <row r="63" spans="1:14" ht="15">
      <c r="A63" s="20">
        <v>2250</v>
      </c>
      <c r="B63" s="18" t="s">
        <v>126</v>
      </c>
      <c r="C63" s="41">
        <v>2010</v>
      </c>
      <c r="D63" s="41"/>
      <c r="E63" s="41"/>
      <c r="F63" s="41">
        <f t="shared" si="0"/>
        <v>2010</v>
      </c>
      <c r="G63" s="41">
        <v>1970</v>
      </c>
      <c r="H63" s="41"/>
      <c r="I63" s="41"/>
      <c r="J63" s="41">
        <f t="shared" si="1"/>
        <v>1970</v>
      </c>
      <c r="K63" s="41">
        <v>2500</v>
      </c>
      <c r="L63" s="41"/>
      <c r="M63" s="41"/>
      <c r="N63" s="41">
        <f t="shared" si="2"/>
        <v>2500</v>
      </c>
    </row>
    <row r="64" spans="1:14" ht="26.25">
      <c r="A64" s="20">
        <v>2270</v>
      </c>
      <c r="B64" s="18" t="s">
        <v>127</v>
      </c>
      <c r="C64" s="42">
        <v>163800</v>
      </c>
      <c r="D64" s="41"/>
      <c r="E64" s="41"/>
      <c r="F64" s="41">
        <f t="shared" si="0"/>
        <v>163800</v>
      </c>
      <c r="G64" s="41">
        <v>186400</v>
      </c>
      <c r="H64" s="41"/>
      <c r="I64" s="41"/>
      <c r="J64" s="41">
        <f t="shared" si="1"/>
        <v>186400</v>
      </c>
      <c r="K64" s="41">
        <v>248000</v>
      </c>
      <c r="L64" s="41"/>
      <c r="M64" s="41"/>
      <c r="N64" s="41">
        <f t="shared" si="2"/>
        <v>248000</v>
      </c>
    </row>
    <row r="65" spans="1:14" ht="39">
      <c r="A65" s="20">
        <v>2282</v>
      </c>
      <c r="B65" s="18" t="s">
        <v>128</v>
      </c>
      <c r="C65" s="41">
        <v>1500</v>
      </c>
      <c r="D65" s="41"/>
      <c r="E65" s="41"/>
      <c r="F65" s="41">
        <f t="shared" si="0"/>
        <v>1500</v>
      </c>
      <c r="G65" s="41">
        <v>738</v>
      </c>
      <c r="H65" s="41"/>
      <c r="I65" s="41"/>
      <c r="J65" s="41">
        <f t="shared" si="1"/>
        <v>738</v>
      </c>
      <c r="K65" s="41">
        <v>3000</v>
      </c>
      <c r="L65" s="41"/>
      <c r="M65" s="41"/>
      <c r="N65" s="41">
        <f t="shared" si="2"/>
        <v>3000</v>
      </c>
    </row>
    <row r="66" spans="1:14" ht="15">
      <c r="A66" s="20">
        <v>2800</v>
      </c>
      <c r="B66" s="18" t="s">
        <v>130</v>
      </c>
      <c r="C66" s="41">
        <v>1060</v>
      </c>
      <c r="D66" s="41"/>
      <c r="E66" s="41"/>
      <c r="F66" s="41">
        <f t="shared" si="0"/>
        <v>1060</v>
      </c>
      <c r="G66" s="41">
        <v>745</v>
      </c>
      <c r="H66" s="41"/>
      <c r="I66" s="41"/>
      <c r="J66" s="41">
        <f t="shared" si="1"/>
        <v>745</v>
      </c>
      <c r="K66" s="41">
        <v>3000</v>
      </c>
      <c r="L66" s="41"/>
      <c r="M66" s="41"/>
      <c r="N66" s="41">
        <f t="shared" si="2"/>
        <v>3000</v>
      </c>
    </row>
    <row r="67" spans="1:14" ht="26.25">
      <c r="A67" s="20">
        <v>3110</v>
      </c>
      <c r="B67" s="18" t="s">
        <v>131</v>
      </c>
      <c r="C67" s="41"/>
      <c r="D67" s="41">
        <v>97000</v>
      </c>
      <c r="E67" s="41">
        <v>97000</v>
      </c>
      <c r="F67" s="41">
        <f t="shared" si="0"/>
        <v>97000</v>
      </c>
      <c r="G67" s="41"/>
      <c r="H67" s="41"/>
      <c r="I67" s="41"/>
      <c r="J67" s="41">
        <f t="shared" si="1"/>
        <v>0</v>
      </c>
      <c r="K67" s="41"/>
      <c r="L67" s="41"/>
      <c r="M67" s="41"/>
      <c r="N67" s="41">
        <f t="shared" si="2"/>
        <v>0</v>
      </c>
    </row>
    <row r="68" spans="1:14" ht="15">
      <c r="A68" s="4" t="s">
        <v>9</v>
      </c>
      <c r="B68" s="4" t="s">
        <v>12</v>
      </c>
      <c r="C68" s="41">
        <f>SUM(C58:C67)</f>
        <v>1791400</v>
      </c>
      <c r="D68" s="41">
        <f>SUM(D58:D67)</f>
        <v>97000</v>
      </c>
      <c r="E68" s="41">
        <f>SUM(E58:E67)</f>
        <v>97000</v>
      </c>
      <c r="F68" s="41">
        <f>C68+D68</f>
        <v>1888400</v>
      </c>
      <c r="G68" s="41">
        <f>SUM(G58:G67)</f>
        <v>2185500</v>
      </c>
      <c r="H68" s="41">
        <f>SUM(H58:H67)</f>
        <v>0</v>
      </c>
      <c r="I68" s="41">
        <f>SUM(I58:I67)</f>
        <v>0</v>
      </c>
      <c r="J68" s="41">
        <f t="shared" si="1"/>
        <v>2185500</v>
      </c>
      <c r="K68" s="41">
        <f>SUM(K58:K67)</f>
        <v>3965600</v>
      </c>
      <c r="L68" s="41">
        <f>SUM(L58:L67)</f>
        <v>0</v>
      </c>
      <c r="M68" s="41">
        <f>SUM(M58:M67)</f>
        <v>0</v>
      </c>
      <c r="N68" s="41">
        <f>K68+L68</f>
        <v>3965600</v>
      </c>
    </row>
    <row r="71" spans="1:14" ht="15">
      <c r="A71" s="120" t="s">
        <v>106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</row>
    <row r="72" ht="15">
      <c r="N72" s="3" t="s">
        <v>3</v>
      </c>
    </row>
    <row r="73" spans="1:14" ht="15" customHeight="1">
      <c r="A73" s="109" t="s">
        <v>15</v>
      </c>
      <c r="B73" s="109" t="s">
        <v>5</v>
      </c>
      <c r="C73" s="109" t="s">
        <v>80</v>
      </c>
      <c r="D73" s="109"/>
      <c r="E73" s="109"/>
      <c r="F73" s="109"/>
      <c r="G73" s="109" t="s">
        <v>81</v>
      </c>
      <c r="H73" s="109"/>
      <c r="I73" s="109"/>
      <c r="J73" s="109"/>
      <c r="K73" s="109" t="s">
        <v>82</v>
      </c>
      <c r="L73" s="109"/>
      <c r="M73" s="109"/>
      <c r="N73" s="109"/>
    </row>
    <row r="74" spans="1:14" ht="58.5" customHeight="1">
      <c r="A74" s="109"/>
      <c r="B74" s="109"/>
      <c r="C74" s="4" t="s">
        <v>6</v>
      </c>
      <c r="D74" s="4" t="s">
        <v>7</v>
      </c>
      <c r="E74" s="4" t="s">
        <v>8</v>
      </c>
      <c r="F74" s="4" t="s">
        <v>54</v>
      </c>
      <c r="G74" s="4" t="s">
        <v>6</v>
      </c>
      <c r="H74" s="4" t="s">
        <v>7</v>
      </c>
      <c r="I74" s="4" t="s">
        <v>8</v>
      </c>
      <c r="J74" s="4" t="s">
        <v>52</v>
      </c>
      <c r="K74" s="4" t="s">
        <v>6</v>
      </c>
      <c r="L74" s="4" t="s">
        <v>7</v>
      </c>
      <c r="M74" s="4" t="s">
        <v>8</v>
      </c>
      <c r="N74" s="4" t="s">
        <v>53</v>
      </c>
    </row>
    <row r="75" spans="1:14" ht="15">
      <c r="A75" s="4">
        <v>1</v>
      </c>
      <c r="B75" s="4">
        <v>2</v>
      </c>
      <c r="C75" s="4">
        <v>3</v>
      </c>
      <c r="D75" s="4">
        <v>4</v>
      </c>
      <c r="E75" s="4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  <c r="M75" s="4">
        <v>13</v>
      </c>
      <c r="N75" s="4">
        <v>14</v>
      </c>
    </row>
    <row r="76" spans="1:14" ht="15">
      <c r="A76" s="5" t="s">
        <v>9</v>
      </c>
      <c r="B76" s="5" t="s">
        <v>9</v>
      </c>
      <c r="C76" s="5" t="s">
        <v>9</v>
      </c>
      <c r="D76" s="5" t="s">
        <v>9</v>
      </c>
      <c r="E76" s="5" t="s">
        <v>9</v>
      </c>
      <c r="F76" s="5" t="s">
        <v>9</v>
      </c>
      <c r="G76" s="5" t="s">
        <v>9</v>
      </c>
      <c r="H76" s="5" t="s">
        <v>9</v>
      </c>
      <c r="I76" s="5" t="s">
        <v>9</v>
      </c>
      <c r="J76" s="5" t="s">
        <v>9</v>
      </c>
      <c r="K76" s="4" t="s">
        <v>9</v>
      </c>
      <c r="L76" s="5" t="s">
        <v>9</v>
      </c>
      <c r="M76" s="5" t="s">
        <v>9</v>
      </c>
      <c r="N76" s="5" t="s">
        <v>9</v>
      </c>
    </row>
    <row r="77" spans="1:14" ht="15">
      <c r="A77" s="4" t="s">
        <v>9</v>
      </c>
      <c r="B77" s="4" t="s">
        <v>12</v>
      </c>
      <c r="C77" s="4" t="s">
        <v>9</v>
      </c>
      <c r="D77" s="4" t="s">
        <v>9</v>
      </c>
      <c r="E77" s="4" t="s">
        <v>9</v>
      </c>
      <c r="F77" s="4" t="s">
        <v>9</v>
      </c>
      <c r="G77" s="4" t="s">
        <v>9</v>
      </c>
      <c r="H77" s="4" t="s">
        <v>9</v>
      </c>
      <c r="I77" s="4" t="s">
        <v>9</v>
      </c>
      <c r="J77" s="4" t="s">
        <v>9</v>
      </c>
      <c r="K77" s="4" t="s">
        <v>9</v>
      </c>
      <c r="L77" s="4" t="s">
        <v>9</v>
      </c>
      <c r="M77" s="4" t="s">
        <v>9</v>
      </c>
      <c r="N77" s="4" t="s">
        <v>9</v>
      </c>
    </row>
    <row r="79" spans="1:10" ht="15">
      <c r="A79" s="120" t="s">
        <v>107</v>
      </c>
      <c r="B79" s="120"/>
      <c r="C79" s="120"/>
      <c r="D79" s="120"/>
      <c r="E79" s="120"/>
      <c r="F79" s="120"/>
      <c r="G79" s="120"/>
      <c r="H79" s="120"/>
      <c r="I79" s="120"/>
      <c r="J79" s="120"/>
    </row>
    <row r="80" ht="15">
      <c r="J80" s="3" t="s">
        <v>3</v>
      </c>
    </row>
    <row r="81" spans="1:10" ht="21.75" customHeight="1">
      <c r="A81" s="109" t="s">
        <v>14</v>
      </c>
      <c r="B81" s="109" t="s">
        <v>5</v>
      </c>
      <c r="C81" s="109" t="s">
        <v>103</v>
      </c>
      <c r="D81" s="109"/>
      <c r="E81" s="109"/>
      <c r="F81" s="109"/>
      <c r="G81" s="109" t="s">
        <v>104</v>
      </c>
      <c r="H81" s="109"/>
      <c r="I81" s="109"/>
      <c r="J81" s="109"/>
    </row>
    <row r="82" spans="1:10" ht="61.5" customHeight="1">
      <c r="A82" s="109"/>
      <c r="B82" s="109"/>
      <c r="C82" s="4" t="s">
        <v>6</v>
      </c>
      <c r="D82" s="4" t="s">
        <v>7</v>
      </c>
      <c r="E82" s="4" t="s">
        <v>8</v>
      </c>
      <c r="F82" s="4" t="s">
        <v>54</v>
      </c>
      <c r="G82" s="4" t="s">
        <v>6</v>
      </c>
      <c r="H82" s="4" t="s">
        <v>7</v>
      </c>
      <c r="I82" s="4" t="s">
        <v>8</v>
      </c>
      <c r="J82" s="4" t="s">
        <v>52</v>
      </c>
    </row>
    <row r="83" spans="1:10" ht="15">
      <c r="A83" s="4">
        <v>1</v>
      </c>
      <c r="B83" s="4">
        <v>2</v>
      </c>
      <c r="C83" s="4">
        <v>3</v>
      </c>
      <c r="D83" s="4">
        <v>4</v>
      </c>
      <c r="E83" s="4">
        <v>5</v>
      </c>
      <c r="F83" s="4">
        <v>6</v>
      </c>
      <c r="G83" s="4">
        <v>7</v>
      </c>
      <c r="H83" s="4">
        <v>8</v>
      </c>
      <c r="I83" s="4">
        <v>9</v>
      </c>
      <c r="J83" s="4">
        <v>10</v>
      </c>
    </row>
    <row r="84" spans="1:14" ht="15">
      <c r="A84" s="20">
        <v>2111</v>
      </c>
      <c r="B84" s="18" t="s">
        <v>120</v>
      </c>
      <c r="C84" s="40">
        <v>2252764</v>
      </c>
      <c r="D84" s="40">
        <v>0</v>
      </c>
      <c r="E84" s="40" t="s">
        <v>9</v>
      </c>
      <c r="F84" s="40">
        <f>C84+D84</f>
        <v>2252764</v>
      </c>
      <c r="G84" s="40">
        <v>2365402</v>
      </c>
      <c r="H84" s="40">
        <v>0</v>
      </c>
      <c r="I84" s="40" t="s">
        <v>9</v>
      </c>
      <c r="J84" s="40">
        <f>G84+H84</f>
        <v>2365402</v>
      </c>
      <c r="K84" s="21" t="s">
        <v>9</v>
      </c>
      <c r="L84" s="22" t="s">
        <v>9</v>
      </c>
      <c r="M84" s="22" t="s">
        <v>9</v>
      </c>
      <c r="N84" s="22" t="s">
        <v>9</v>
      </c>
    </row>
    <row r="85" spans="1:14" ht="15">
      <c r="A85" s="20">
        <v>2120</v>
      </c>
      <c r="B85" s="18" t="s">
        <v>121</v>
      </c>
      <c r="C85" s="40">
        <v>495686</v>
      </c>
      <c r="D85" s="40"/>
      <c r="E85" s="40"/>
      <c r="F85" s="40">
        <f aca="true" t="shared" si="3" ref="F85:F94">C85+D85</f>
        <v>495686</v>
      </c>
      <c r="G85" s="40">
        <v>520470</v>
      </c>
      <c r="H85" s="40"/>
      <c r="I85" s="40"/>
      <c r="J85" s="40">
        <f aca="true" t="shared" si="4" ref="J85:J94">G85+H85</f>
        <v>520470</v>
      </c>
      <c r="K85" s="21"/>
      <c r="L85" s="22"/>
      <c r="M85" s="22"/>
      <c r="N85" s="22"/>
    </row>
    <row r="86" spans="1:14" ht="26.25">
      <c r="A86" s="20">
        <v>2210</v>
      </c>
      <c r="B86" s="18" t="s">
        <v>122</v>
      </c>
      <c r="C86" s="40">
        <v>147840</v>
      </c>
      <c r="D86" s="40"/>
      <c r="E86" s="40"/>
      <c r="F86" s="40">
        <f t="shared" si="3"/>
        <v>147840</v>
      </c>
      <c r="G86" s="40">
        <v>155232</v>
      </c>
      <c r="H86" s="40"/>
      <c r="I86" s="40"/>
      <c r="J86" s="40">
        <f t="shared" si="4"/>
        <v>155232</v>
      </c>
      <c r="K86" s="21"/>
      <c r="L86" s="22"/>
      <c r="M86" s="22"/>
      <c r="N86" s="22"/>
    </row>
    <row r="87" spans="1:14" ht="15">
      <c r="A87" s="20"/>
      <c r="B87" s="18"/>
      <c r="C87" s="40"/>
      <c r="D87" s="40"/>
      <c r="E87" s="40"/>
      <c r="F87" s="40">
        <f t="shared" si="3"/>
        <v>0</v>
      </c>
      <c r="G87" s="40"/>
      <c r="H87" s="40"/>
      <c r="I87" s="40"/>
      <c r="J87" s="40">
        <f t="shared" si="4"/>
        <v>0</v>
      </c>
      <c r="K87" s="21"/>
      <c r="L87" s="22"/>
      <c r="M87" s="22"/>
      <c r="N87" s="22"/>
    </row>
    <row r="88" spans="1:14" ht="15">
      <c r="A88" s="20">
        <v>2240</v>
      </c>
      <c r="B88" s="18" t="s">
        <v>125</v>
      </c>
      <c r="C88" s="40">
        <v>650918</v>
      </c>
      <c r="D88" s="40"/>
      <c r="E88" s="40"/>
      <c r="F88" s="40">
        <f t="shared" si="3"/>
        <v>650918</v>
      </c>
      <c r="G88" s="40">
        <v>683463</v>
      </c>
      <c r="H88" s="40"/>
      <c r="I88" s="40"/>
      <c r="J88" s="40">
        <f t="shared" si="4"/>
        <v>683463</v>
      </c>
      <c r="K88" s="21"/>
      <c r="L88" s="22"/>
      <c r="M88" s="22"/>
      <c r="N88" s="22"/>
    </row>
    <row r="89" spans="1:14" ht="15">
      <c r="A89" s="20">
        <v>2250</v>
      </c>
      <c r="B89" s="18" t="s">
        <v>126</v>
      </c>
      <c r="C89" s="40">
        <f>K63*105.6%</f>
        <v>2640</v>
      </c>
      <c r="D89" s="40"/>
      <c r="E89" s="40"/>
      <c r="F89" s="40">
        <f t="shared" si="3"/>
        <v>2640</v>
      </c>
      <c r="G89" s="40">
        <v>2772</v>
      </c>
      <c r="H89" s="40"/>
      <c r="I89" s="40"/>
      <c r="J89" s="40">
        <f t="shared" si="4"/>
        <v>2772</v>
      </c>
      <c r="K89" s="21"/>
      <c r="L89" s="22"/>
      <c r="M89" s="22"/>
      <c r="N89" s="22"/>
    </row>
    <row r="90" spans="1:14" ht="20.25" customHeight="1">
      <c r="A90" s="20">
        <v>2270</v>
      </c>
      <c r="B90" s="18" t="s">
        <v>127</v>
      </c>
      <c r="C90" s="40">
        <f>K64*105.6%</f>
        <v>261888</v>
      </c>
      <c r="D90" s="40"/>
      <c r="E90" s="40"/>
      <c r="F90" s="40">
        <f t="shared" si="3"/>
        <v>261888</v>
      </c>
      <c r="G90" s="40">
        <v>274982</v>
      </c>
      <c r="H90" s="40"/>
      <c r="I90" s="40"/>
      <c r="J90" s="40">
        <f t="shared" si="4"/>
        <v>274982</v>
      </c>
      <c r="K90" s="21"/>
      <c r="L90" s="22"/>
      <c r="M90" s="22"/>
      <c r="N90" s="22"/>
    </row>
    <row r="91" spans="1:14" ht="15" customHeight="1">
      <c r="A91" s="20">
        <v>2282</v>
      </c>
      <c r="B91" s="18" t="s">
        <v>128</v>
      </c>
      <c r="C91" s="40">
        <f>K65*105.6%</f>
        <v>3168</v>
      </c>
      <c r="D91" s="40"/>
      <c r="E91" s="40"/>
      <c r="F91" s="40">
        <f t="shared" si="3"/>
        <v>3168</v>
      </c>
      <c r="G91" s="40">
        <v>3326</v>
      </c>
      <c r="H91" s="40"/>
      <c r="I91" s="40"/>
      <c r="J91" s="40">
        <f t="shared" si="4"/>
        <v>3326</v>
      </c>
      <c r="K91" s="21"/>
      <c r="L91" s="22"/>
      <c r="M91" s="22"/>
      <c r="N91" s="22"/>
    </row>
    <row r="92" spans="1:14" ht="15">
      <c r="A92" s="19">
        <v>2700</v>
      </c>
      <c r="B92" s="17" t="s">
        <v>129</v>
      </c>
      <c r="C92" s="40">
        <f>K66*105.6%</f>
        <v>3168</v>
      </c>
      <c r="D92" s="40"/>
      <c r="E92" s="40"/>
      <c r="F92" s="40">
        <f t="shared" si="3"/>
        <v>3168</v>
      </c>
      <c r="G92" s="40">
        <v>3326</v>
      </c>
      <c r="H92" s="40"/>
      <c r="I92" s="40"/>
      <c r="J92" s="40">
        <f t="shared" si="4"/>
        <v>3326</v>
      </c>
      <c r="K92" s="21"/>
      <c r="L92" s="22"/>
      <c r="M92" s="22"/>
      <c r="N92" s="22"/>
    </row>
    <row r="93" spans="1:14" ht="15">
      <c r="A93" s="19">
        <v>2800</v>
      </c>
      <c r="B93" s="18" t="s">
        <v>130</v>
      </c>
      <c r="C93" s="40">
        <f>K67*105.6%</f>
        <v>0</v>
      </c>
      <c r="D93" s="40"/>
      <c r="E93" s="40"/>
      <c r="F93" s="40">
        <f t="shared" si="3"/>
        <v>0</v>
      </c>
      <c r="G93" s="40">
        <f>C93*105%</f>
        <v>0</v>
      </c>
      <c r="H93" s="40"/>
      <c r="I93" s="40"/>
      <c r="J93" s="40">
        <f t="shared" si="4"/>
        <v>0</v>
      </c>
      <c r="K93" s="21"/>
      <c r="L93" s="22"/>
      <c r="M93" s="22"/>
      <c r="N93" s="22"/>
    </row>
    <row r="94" spans="1:14" ht="26.25">
      <c r="A94" s="20">
        <v>3110</v>
      </c>
      <c r="B94" s="18" t="s">
        <v>131</v>
      </c>
      <c r="C94" s="40">
        <v>4187673</v>
      </c>
      <c r="D94" s="40"/>
      <c r="E94" s="40"/>
      <c r="F94" s="40">
        <f t="shared" si="3"/>
        <v>4187673</v>
      </c>
      <c r="G94" s="40">
        <v>4397056</v>
      </c>
      <c r="H94" s="40"/>
      <c r="I94" s="40"/>
      <c r="J94" s="40">
        <f t="shared" si="4"/>
        <v>4397056</v>
      </c>
      <c r="K94" s="21"/>
      <c r="L94" s="22"/>
      <c r="M94" s="22"/>
      <c r="N94" s="22"/>
    </row>
    <row r="95" spans="1:10" ht="15">
      <c r="A95" s="4" t="s">
        <v>9</v>
      </c>
      <c r="B95" s="4" t="s">
        <v>12</v>
      </c>
      <c r="C95" s="59">
        <f>SUM(C84:C94)</f>
        <v>8005745</v>
      </c>
      <c r="D95" s="41" t="s">
        <v>9</v>
      </c>
      <c r="E95" s="41" t="s">
        <v>9</v>
      </c>
      <c r="F95" s="59">
        <f>SUM(F84:F94)</f>
        <v>8005745</v>
      </c>
      <c r="G95" s="59">
        <f>SUM(G84:G94)</f>
        <v>8406029</v>
      </c>
      <c r="H95" s="41" t="s">
        <v>9</v>
      </c>
      <c r="I95" s="41" t="s">
        <v>9</v>
      </c>
      <c r="J95" s="59">
        <f>SUM(J84:J94)</f>
        <v>8406029</v>
      </c>
    </row>
    <row r="96" spans="3:7" ht="15">
      <c r="C96" s="38"/>
      <c r="G96" s="38"/>
    </row>
    <row r="98" spans="1:10" ht="15">
      <c r="A98" s="120" t="s">
        <v>108</v>
      </c>
      <c r="B98" s="120"/>
      <c r="C98" s="120"/>
      <c r="D98" s="120"/>
      <c r="E98" s="120"/>
      <c r="F98" s="120"/>
      <c r="G98" s="120"/>
      <c r="H98" s="120"/>
      <c r="I98" s="120"/>
      <c r="J98" s="120"/>
    </row>
    <row r="99" ht="15">
      <c r="J99" s="3" t="s">
        <v>3</v>
      </c>
    </row>
    <row r="100" spans="1:10" ht="15" customHeight="1">
      <c r="A100" s="109" t="s">
        <v>15</v>
      </c>
      <c r="B100" s="109" t="s">
        <v>5</v>
      </c>
      <c r="C100" s="109" t="s">
        <v>103</v>
      </c>
      <c r="D100" s="109"/>
      <c r="E100" s="109"/>
      <c r="F100" s="109"/>
      <c r="G100" s="109" t="s">
        <v>104</v>
      </c>
      <c r="H100" s="109"/>
      <c r="I100" s="109"/>
      <c r="J100" s="109"/>
    </row>
    <row r="101" spans="1:10" ht="65.25" customHeight="1">
      <c r="A101" s="109"/>
      <c r="B101" s="109"/>
      <c r="C101" s="4" t="s">
        <v>6</v>
      </c>
      <c r="D101" s="4" t="s">
        <v>7</v>
      </c>
      <c r="E101" s="4" t="s">
        <v>8</v>
      </c>
      <c r="F101" s="4" t="s">
        <v>54</v>
      </c>
      <c r="G101" s="4" t="s">
        <v>6</v>
      </c>
      <c r="H101" s="4" t="s">
        <v>7</v>
      </c>
      <c r="I101" s="4" t="s">
        <v>8</v>
      </c>
      <c r="J101" s="4" t="s">
        <v>52</v>
      </c>
    </row>
    <row r="102" spans="1:10" ht="15">
      <c r="A102" s="4">
        <v>1</v>
      </c>
      <c r="B102" s="4">
        <v>2</v>
      </c>
      <c r="C102" s="4">
        <v>3</v>
      </c>
      <c r="D102" s="4">
        <v>4</v>
      </c>
      <c r="E102" s="4">
        <v>5</v>
      </c>
      <c r="F102" s="4">
        <v>6</v>
      </c>
      <c r="G102" s="4">
        <v>7</v>
      </c>
      <c r="H102" s="4">
        <v>8</v>
      </c>
      <c r="I102" s="4">
        <v>9</v>
      </c>
      <c r="J102" s="4">
        <v>10</v>
      </c>
    </row>
    <row r="103" spans="1:10" ht="15">
      <c r="A103" s="4" t="s">
        <v>9</v>
      </c>
      <c r="B103" s="4" t="s">
        <v>9</v>
      </c>
      <c r="C103" s="4" t="s">
        <v>9</v>
      </c>
      <c r="D103" s="4" t="s">
        <v>9</v>
      </c>
      <c r="E103" s="4" t="s">
        <v>9</v>
      </c>
      <c r="F103" s="4" t="s">
        <v>9</v>
      </c>
      <c r="G103" s="4" t="s">
        <v>9</v>
      </c>
      <c r="H103" s="4" t="s">
        <v>9</v>
      </c>
      <c r="I103" s="4" t="s">
        <v>9</v>
      </c>
      <c r="J103" s="4" t="s">
        <v>9</v>
      </c>
    </row>
    <row r="104" spans="1:10" ht="15">
      <c r="A104" s="4" t="s">
        <v>9</v>
      </c>
      <c r="B104" s="4" t="s">
        <v>12</v>
      </c>
      <c r="C104" s="4" t="s">
        <v>9</v>
      </c>
      <c r="D104" s="4" t="s">
        <v>9</v>
      </c>
      <c r="E104" s="4" t="s">
        <v>9</v>
      </c>
      <c r="F104" s="4" t="s">
        <v>9</v>
      </c>
      <c r="G104" s="4" t="s">
        <v>9</v>
      </c>
      <c r="H104" s="4" t="s">
        <v>9</v>
      </c>
      <c r="I104" s="4" t="s">
        <v>9</v>
      </c>
      <c r="J104" s="4" t="s">
        <v>9</v>
      </c>
    </row>
    <row r="106" spans="1:14" ht="15">
      <c r="A106" s="114" t="s">
        <v>16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1:14" ht="15">
      <c r="A107" s="114" t="s">
        <v>109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ht="15">
      <c r="N108" s="3" t="s">
        <v>3</v>
      </c>
    </row>
    <row r="109" spans="1:14" ht="30.75" customHeight="1">
      <c r="A109" s="109" t="s">
        <v>17</v>
      </c>
      <c r="B109" s="109" t="s">
        <v>18</v>
      </c>
      <c r="C109" s="109" t="s">
        <v>80</v>
      </c>
      <c r="D109" s="109"/>
      <c r="E109" s="109"/>
      <c r="F109" s="109"/>
      <c r="G109" s="109" t="s">
        <v>81</v>
      </c>
      <c r="H109" s="109"/>
      <c r="I109" s="109"/>
      <c r="J109" s="109"/>
      <c r="K109" s="109" t="s">
        <v>82</v>
      </c>
      <c r="L109" s="109"/>
      <c r="M109" s="109"/>
      <c r="N109" s="109"/>
    </row>
    <row r="110" spans="1:14" ht="66.75" customHeight="1">
      <c r="A110" s="109"/>
      <c r="B110" s="109"/>
      <c r="C110" s="4" t="s">
        <v>6</v>
      </c>
      <c r="D110" s="4" t="s">
        <v>7</v>
      </c>
      <c r="E110" s="4" t="s">
        <v>8</v>
      </c>
      <c r="F110" s="4" t="s">
        <v>54</v>
      </c>
      <c r="G110" s="4" t="s">
        <v>6</v>
      </c>
      <c r="H110" s="4" t="s">
        <v>7</v>
      </c>
      <c r="I110" s="4" t="s">
        <v>8</v>
      </c>
      <c r="J110" s="4" t="s">
        <v>52</v>
      </c>
      <c r="K110" s="4" t="s">
        <v>6</v>
      </c>
      <c r="L110" s="4" t="s">
        <v>7</v>
      </c>
      <c r="M110" s="4" t="s">
        <v>8</v>
      </c>
      <c r="N110" s="4" t="s">
        <v>53</v>
      </c>
    </row>
    <row r="111" spans="1:14" ht="15">
      <c r="A111" s="4">
        <v>1</v>
      </c>
      <c r="B111" s="4">
        <v>2</v>
      </c>
      <c r="C111" s="4">
        <v>3</v>
      </c>
      <c r="D111" s="4">
        <v>4</v>
      </c>
      <c r="E111" s="4">
        <v>5</v>
      </c>
      <c r="F111" s="4">
        <v>6</v>
      </c>
      <c r="G111" s="4">
        <v>7</v>
      </c>
      <c r="H111" s="4">
        <v>8</v>
      </c>
      <c r="I111" s="4">
        <v>9</v>
      </c>
      <c r="J111" s="4">
        <v>10</v>
      </c>
      <c r="K111" s="4">
        <v>11</v>
      </c>
      <c r="L111" s="4">
        <v>12</v>
      </c>
      <c r="M111" s="4">
        <v>13</v>
      </c>
      <c r="N111" s="4">
        <v>14</v>
      </c>
    </row>
    <row r="112" spans="1:14" ht="30">
      <c r="A112" s="4" t="s">
        <v>137</v>
      </c>
      <c r="B112" s="5" t="s">
        <v>135</v>
      </c>
      <c r="C112" s="41">
        <f>C58+C59</f>
        <v>1239079</v>
      </c>
      <c r="D112" s="41">
        <v>0</v>
      </c>
      <c r="E112" s="41">
        <v>0</v>
      </c>
      <c r="F112" s="41">
        <f>C112+D112</f>
        <v>1239079</v>
      </c>
      <c r="G112" s="41">
        <f>G58+G59</f>
        <v>1395211</v>
      </c>
      <c r="H112" s="41">
        <v>0</v>
      </c>
      <c r="I112" s="41">
        <v>0</v>
      </c>
      <c r="J112" s="41">
        <f>G112+H112</f>
        <v>1395211</v>
      </c>
      <c r="K112" s="41">
        <f>K58+K59</f>
        <v>2602700</v>
      </c>
      <c r="L112" s="41">
        <f>L58+L59</f>
        <v>0</v>
      </c>
      <c r="M112" s="41">
        <v>0</v>
      </c>
      <c r="N112" s="41">
        <f>K112+L112</f>
        <v>2602700</v>
      </c>
    </row>
    <row r="113" spans="1:14" ht="30">
      <c r="A113" s="4" t="s">
        <v>138</v>
      </c>
      <c r="B113" s="5" t="s">
        <v>127</v>
      </c>
      <c r="C113" s="41">
        <f>C64</f>
        <v>163800</v>
      </c>
      <c r="D113" s="41">
        <v>0</v>
      </c>
      <c r="E113" s="41">
        <v>0</v>
      </c>
      <c r="F113" s="41">
        <f>C113+D113</f>
        <v>163800</v>
      </c>
      <c r="G113" s="41">
        <f>G64</f>
        <v>186400</v>
      </c>
      <c r="H113" s="41">
        <v>0</v>
      </c>
      <c r="I113" s="41">
        <v>0</v>
      </c>
      <c r="J113" s="41">
        <f>G113+H113</f>
        <v>186400</v>
      </c>
      <c r="K113" s="41">
        <f>K64</f>
        <v>248000</v>
      </c>
      <c r="L113" s="41">
        <f>L64</f>
        <v>0</v>
      </c>
      <c r="M113" s="41">
        <v>0</v>
      </c>
      <c r="N113" s="41">
        <f>K113+L113</f>
        <v>248000</v>
      </c>
    </row>
    <row r="114" spans="1:14" ht="45">
      <c r="A114" s="4" t="s">
        <v>139</v>
      </c>
      <c r="B114" s="5" t="s">
        <v>136</v>
      </c>
      <c r="C114" s="41">
        <f>C68-C58-C59-C64</f>
        <v>388521</v>
      </c>
      <c r="D114" s="41">
        <f>D68</f>
        <v>97000</v>
      </c>
      <c r="E114" s="41">
        <f>E68</f>
        <v>97000</v>
      </c>
      <c r="F114" s="41">
        <f>C114+D114</f>
        <v>485521</v>
      </c>
      <c r="G114" s="41">
        <f>G68-G58-G59-G64</f>
        <v>603889</v>
      </c>
      <c r="H114" s="41">
        <f>H68</f>
        <v>0</v>
      </c>
      <c r="I114" s="41">
        <f>I68</f>
        <v>0</v>
      </c>
      <c r="J114" s="41">
        <f>G114+H114</f>
        <v>603889</v>
      </c>
      <c r="K114" s="41">
        <f>K68-K58-K59-K64</f>
        <v>1114900</v>
      </c>
      <c r="L114" s="41">
        <f>L68-L58-L59-L64</f>
        <v>0</v>
      </c>
      <c r="M114" s="41">
        <f>M68</f>
        <v>0</v>
      </c>
      <c r="N114" s="41">
        <f>K114+L114</f>
        <v>1114900</v>
      </c>
    </row>
    <row r="115" spans="1:14" ht="15">
      <c r="A115" s="5" t="s">
        <v>9</v>
      </c>
      <c r="B115" s="4" t="s">
        <v>12</v>
      </c>
      <c r="C115" s="41">
        <f>C112+C113+C114</f>
        <v>1791400</v>
      </c>
      <c r="D115" s="41">
        <f>D112+D113+D114</f>
        <v>97000</v>
      </c>
      <c r="E115" s="41">
        <f>E112+E113+E114</f>
        <v>97000</v>
      </c>
      <c r="F115" s="41">
        <f>C115+D115</f>
        <v>1888400</v>
      </c>
      <c r="G115" s="41">
        <f>G112+G113+G114</f>
        <v>2185500</v>
      </c>
      <c r="H115" s="41">
        <f>H112+H113+H114</f>
        <v>0</v>
      </c>
      <c r="I115" s="41">
        <f>I112+I113+I114</f>
        <v>0</v>
      </c>
      <c r="J115" s="41">
        <f>G115+H115</f>
        <v>2185500</v>
      </c>
      <c r="K115" s="41">
        <f>K112+K113+K114</f>
        <v>3965600</v>
      </c>
      <c r="L115" s="41">
        <f>L112+L113+L114</f>
        <v>0</v>
      </c>
      <c r="M115" s="41">
        <f>M112+M113+M114</f>
        <v>0</v>
      </c>
      <c r="N115" s="41">
        <f>K115+L115</f>
        <v>3965600</v>
      </c>
    </row>
    <row r="118" spans="1:10" ht="15">
      <c r="A118" s="120" t="s">
        <v>134</v>
      </c>
      <c r="B118" s="120"/>
      <c r="C118" s="120"/>
      <c r="D118" s="120"/>
      <c r="E118" s="120"/>
      <c r="F118" s="120"/>
      <c r="G118" s="120"/>
      <c r="H118" s="120"/>
      <c r="I118" s="120"/>
      <c r="J118" s="120"/>
    </row>
    <row r="119" ht="15">
      <c r="J119" s="3" t="s">
        <v>3</v>
      </c>
    </row>
    <row r="120" spans="1:10" ht="15">
      <c r="A120" s="109" t="s">
        <v>55</v>
      </c>
      <c r="B120" s="109" t="s">
        <v>18</v>
      </c>
      <c r="C120" s="109" t="s">
        <v>103</v>
      </c>
      <c r="D120" s="109"/>
      <c r="E120" s="109"/>
      <c r="F120" s="109"/>
      <c r="G120" s="109" t="s">
        <v>104</v>
      </c>
      <c r="H120" s="109"/>
      <c r="I120" s="109"/>
      <c r="J120" s="109"/>
    </row>
    <row r="121" spans="1:10" ht="63" customHeight="1">
      <c r="A121" s="109"/>
      <c r="B121" s="109"/>
      <c r="C121" s="4" t="s">
        <v>6</v>
      </c>
      <c r="D121" s="4" t="s">
        <v>7</v>
      </c>
      <c r="E121" s="4" t="s">
        <v>8</v>
      </c>
      <c r="F121" s="4" t="s">
        <v>54</v>
      </c>
      <c r="G121" s="4" t="s">
        <v>6</v>
      </c>
      <c r="H121" s="4" t="s">
        <v>7</v>
      </c>
      <c r="I121" s="4" t="s">
        <v>8</v>
      </c>
      <c r="J121" s="4" t="s">
        <v>52</v>
      </c>
    </row>
    <row r="122" spans="1:10" ht="15">
      <c r="A122" s="4">
        <v>1</v>
      </c>
      <c r="B122" s="4">
        <v>2</v>
      </c>
      <c r="C122" s="4">
        <v>3</v>
      </c>
      <c r="D122" s="4">
        <v>4</v>
      </c>
      <c r="E122" s="4">
        <v>5</v>
      </c>
      <c r="F122" s="4">
        <v>6</v>
      </c>
      <c r="G122" s="4">
        <v>7</v>
      </c>
      <c r="H122" s="4">
        <v>8</v>
      </c>
      <c r="I122" s="4">
        <v>9</v>
      </c>
      <c r="J122" s="4">
        <v>10</v>
      </c>
    </row>
    <row r="123" spans="1:10" ht="30">
      <c r="A123" s="4" t="s">
        <v>137</v>
      </c>
      <c r="B123" s="5" t="s">
        <v>135</v>
      </c>
      <c r="C123" s="40">
        <v>2748451</v>
      </c>
      <c r="D123" s="40">
        <v>0</v>
      </c>
      <c r="E123" s="40" t="s">
        <v>9</v>
      </c>
      <c r="F123" s="40">
        <f>C123+D123</f>
        <v>2748451</v>
      </c>
      <c r="G123" s="41">
        <v>2885873</v>
      </c>
      <c r="H123" s="41">
        <v>0</v>
      </c>
      <c r="I123" s="41" t="s">
        <v>9</v>
      </c>
      <c r="J123" s="41">
        <f>G123+H123</f>
        <v>2885873</v>
      </c>
    </row>
    <row r="124" spans="1:10" ht="30">
      <c r="A124" s="4" t="s">
        <v>138</v>
      </c>
      <c r="B124" s="5" t="s">
        <v>127</v>
      </c>
      <c r="C124" s="40">
        <v>261888</v>
      </c>
      <c r="D124" s="40">
        <v>0</v>
      </c>
      <c r="E124" s="40"/>
      <c r="F124" s="40">
        <f>C124+D124</f>
        <v>261888</v>
      </c>
      <c r="G124" s="41">
        <v>274982</v>
      </c>
      <c r="H124" s="41">
        <v>0</v>
      </c>
      <c r="I124" s="41"/>
      <c r="J124" s="41">
        <f>G124+H124</f>
        <v>274982</v>
      </c>
    </row>
    <row r="125" spans="1:10" ht="45">
      <c r="A125" s="4" t="s">
        <v>139</v>
      </c>
      <c r="B125" s="5" t="s">
        <v>136</v>
      </c>
      <c r="C125" s="40">
        <v>1177334</v>
      </c>
      <c r="D125" s="40">
        <v>0</v>
      </c>
      <c r="E125" s="40" t="s">
        <v>9</v>
      </c>
      <c r="F125" s="40">
        <f>C125+D125</f>
        <v>1177334</v>
      </c>
      <c r="G125" s="41">
        <v>1236200</v>
      </c>
      <c r="H125" s="41">
        <v>0</v>
      </c>
      <c r="I125" s="41" t="s">
        <v>9</v>
      </c>
      <c r="J125" s="41">
        <f>G125+H125</f>
        <v>1236200</v>
      </c>
    </row>
    <row r="126" spans="1:10" ht="15">
      <c r="A126" s="5" t="s">
        <v>9</v>
      </c>
      <c r="B126" s="4" t="s">
        <v>12</v>
      </c>
      <c r="C126" s="59">
        <f aca="true" t="shared" si="5" ref="C126:J126">SUM(C123:C125)</f>
        <v>4187673</v>
      </c>
      <c r="D126" s="59">
        <f t="shared" si="5"/>
        <v>0</v>
      </c>
      <c r="E126" s="59">
        <f t="shared" si="5"/>
        <v>0</v>
      </c>
      <c r="F126" s="59">
        <f t="shared" si="5"/>
        <v>4187673</v>
      </c>
      <c r="G126" s="59">
        <f t="shared" si="5"/>
        <v>4397055</v>
      </c>
      <c r="H126" s="59">
        <f t="shared" si="5"/>
        <v>0</v>
      </c>
      <c r="I126" s="59">
        <f t="shared" si="5"/>
        <v>0</v>
      </c>
      <c r="J126" s="59">
        <f t="shared" si="5"/>
        <v>4397055</v>
      </c>
    </row>
    <row r="127" ht="15">
      <c r="C127" s="38"/>
    </row>
    <row r="128" spans="1:13" ht="15">
      <c r="A128" s="114" t="s">
        <v>73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1:13" ht="15">
      <c r="A129" s="114" t="s">
        <v>112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ht="15">
      <c r="M130" s="3" t="s">
        <v>3</v>
      </c>
    </row>
    <row r="131" spans="1:13" ht="15" customHeight="1">
      <c r="A131" s="109" t="s">
        <v>17</v>
      </c>
      <c r="B131" s="109" t="s">
        <v>19</v>
      </c>
      <c r="C131" s="109" t="s">
        <v>20</v>
      </c>
      <c r="D131" s="109" t="s">
        <v>21</v>
      </c>
      <c r="E131" s="115" t="s">
        <v>80</v>
      </c>
      <c r="F131" s="116"/>
      <c r="G131" s="117"/>
      <c r="H131" s="115" t="s">
        <v>81</v>
      </c>
      <c r="I131" s="116"/>
      <c r="J131" s="117"/>
      <c r="K131" s="115" t="s">
        <v>82</v>
      </c>
      <c r="L131" s="116"/>
      <c r="M131" s="117"/>
    </row>
    <row r="132" spans="1:13" ht="30">
      <c r="A132" s="109"/>
      <c r="B132" s="109"/>
      <c r="C132" s="109"/>
      <c r="D132" s="109"/>
      <c r="E132" s="4" t="s">
        <v>6</v>
      </c>
      <c r="F132" s="4" t="s">
        <v>7</v>
      </c>
      <c r="G132" s="4" t="s">
        <v>56</v>
      </c>
      <c r="H132" s="4" t="s">
        <v>6</v>
      </c>
      <c r="I132" s="4" t="s">
        <v>7</v>
      </c>
      <c r="J132" s="4" t="s">
        <v>57</v>
      </c>
      <c r="K132" s="4" t="s">
        <v>6</v>
      </c>
      <c r="L132" s="4" t="s">
        <v>7</v>
      </c>
      <c r="M132" s="4" t="s">
        <v>53</v>
      </c>
    </row>
    <row r="133" spans="1:13" ht="15">
      <c r="A133" s="4">
        <v>1</v>
      </c>
      <c r="B133" s="4">
        <v>2</v>
      </c>
      <c r="C133" s="4">
        <v>3</v>
      </c>
      <c r="D133" s="4">
        <v>4</v>
      </c>
      <c r="E133" s="4">
        <v>5</v>
      </c>
      <c r="F133" s="4">
        <v>6</v>
      </c>
      <c r="G133" s="4">
        <v>7</v>
      </c>
      <c r="H133" s="4">
        <v>8</v>
      </c>
      <c r="I133" s="4">
        <v>9</v>
      </c>
      <c r="J133" s="4">
        <v>10</v>
      </c>
      <c r="K133" s="4">
        <v>11</v>
      </c>
      <c r="L133" s="4">
        <v>12</v>
      </c>
      <c r="M133" s="4">
        <v>13</v>
      </c>
    </row>
    <row r="134" spans="1:13" ht="15">
      <c r="A134" s="4" t="s">
        <v>137</v>
      </c>
      <c r="B134" s="24" t="s">
        <v>22</v>
      </c>
      <c r="C134" s="4" t="s">
        <v>9</v>
      </c>
      <c r="D134" s="4" t="s">
        <v>9</v>
      </c>
      <c r="E134" s="4" t="s">
        <v>9</v>
      </c>
      <c r="F134" s="4" t="s">
        <v>9</v>
      </c>
      <c r="G134" s="4" t="s">
        <v>9</v>
      </c>
      <c r="H134" s="4" t="s">
        <v>9</v>
      </c>
      <c r="I134" s="4" t="s">
        <v>9</v>
      </c>
      <c r="J134" s="4" t="s">
        <v>9</v>
      </c>
      <c r="K134" s="4" t="s">
        <v>9</v>
      </c>
      <c r="L134" s="4" t="s">
        <v>9</v>
      </c>
      <c r="M134" s="4" t="s">
        <v>9</v>
      </c>
    </row>
    <row r="135" spans="1:13" ht="60">
      <c r="A135" s="4"/>
      <c r="B135" s="5" t="s">
        <v>338</v>
      </c>
      <c r="C135" s="4" t="s">
        <v>149</v>
      </c>
      <c r="D135" s="4" t="s">
        <v>284</v>
      </c>
      <c r="E135" s="4">
        <v>1</v>
      </c>
      <c r="F135" s="4"/>
      <c r="G135" s="4">
        <v>1</v>
      </c>
      <c r="H135" s="4">
        <v>1</v>
      </c>
      <c r="I135" s="4"/>
      <c r="J135" s="4">
        <v>1</v>
      </c>
      <c r="K135" s="4">
        <v>2</v>
      </c>
      <c r="L135" s="4"/>
      <c r="M135" s="4">
        <v>2</v>
      </c>
    </row>
    <row r="136" spans="1:13" ht="27.75" customHeight="1">
      <c r="A136" s="4"/>
      <c r="B136" s="5" t="s">
        <v>339</v>
      </c>
      <c r="C136" s="4" t="s">
        <v>149</v>
      </c>
      <c r="D136" s="25" t="s">
        <v>266</v>
      </c>
      <c r="E136" s="4">
        <v>15.5</v>
      </c>
      <c r="F136" s="4"/>
      <c r="G136" s="4">
        <v>15.5</v>
      </c>
      <c r="H136" s="4">
        <v>18</v>
      </c>
      <c r="I136" s="4"/>
      <c r="J136" s="4">
        <v>18</v>
      </c>
      <c r="K136" s="4">
        <v>32</v>
      </c>
      <c r="L136" s="4"/>
      <c r="M136" s="4">
        <v>32</v>
      </c>
    </row>
    <row r="137" spans="1:13" ht="32.25" customHeight="1">
      <c r="A137" s="4"/>
      <c r="B137" s="5" t="s">
        <v>340</v>
      </c>
      <c r="C137" s="4" t="s">
        <v>345</v>
      </c>
      <c r="D137" s="36" t="s">
        <v>355</v>
      </c>
      <c r="E137" s="4">
        <v>1239.1</v>
      </c>
      <c r="F137" s="4"/>
      <c r="G137" s="4">
        <v>1239.1</v>
      </c>
      <c r="H137" s="4">
        <f>G112/1000</f>
        <v>1395.211</v>
      </c>
      <c r="I137" s="4"/>
      <c r="J137" s="4">
        <v>1395.211</v>
      </c>
      <c r="K137" s="4">
        <f>K112/1000</f>
        <v>2602.7</v>
      </c>
      <c r="L137" s="4"/>
      <c r="M137" s="4">
        <v>2602.7</v>
      </c>
    </row>
    <row r="138" spans="1:13" ht="15" customHeight="1">
      <c r="A138" s="4" t="s">
        <v>138</v>
      </c>
      <c r="B138" s="24" t="s">
        <v>23</v>
      </c>
      <c r="C138" s="4" t="s">
        <v>9</v>
      </c>
      <c r="D138" s="4" t="s">
        <v>9</v>
      </c>
      <c r="E138" s="4" t="s">
        <v>9</v>
      </c>
      <c r="F138" s="4" t="s">
        <v>9</v>
      </c>
      <c r="G138" s="4" t="s">
        <v>9</v>
      </c>
      <c r="H138" s="4"/>
      <c r="I138" s="4"/>
      <c r="J138" s="4"/>
      <c r="K138" s="4"/>
      <c r="L138" s="4" t="s">
        <v>9</v>
      </c>
      <c r="M138" s="4"/>
    </row>
    <row r="139" spans="1:13" ht="45.75" customHeight="1">
      <c r="A139" s="4"/>
      <c r="B139" s="5" t="s">
        <v>349</v>
      </c>
      <c r="C139" s="4" t="s">
        <v>156</v>
      </c>
      <c r="D139" s="25" t="s">
        <v>284</v>
      </c>
      <c r="E139" s="4">
        <v>107</v>
      </c>
      <c r="F139" s="4"/>
      <c r="G139" s="4">
        <v>107</v>
      </c>
      <c r="H139" s="4">
        <v>107</v>
      </c>
      <c r="I139" s="4"/>
      <c r="J139" s="4">
        <v>107</v>
      </c>
      <c r="K139" s="4">
        <v>107</v>
      </c>
      <c r="L139" s="4"/>
      <c r="M139" s="4">
        <v>107</v>
      </c>
    </row>
    <row r="140" spans="1:13" ht="15" customHeight="1">
      <c r="A140" s="4" t="s">
        <v>139</v>
      </c>
      <c r="B140" s="24" t="s">
        <v>24</v>
      </c>
      <c r="C140" s="4" t="s">
        <v>9</v>
      </c>
      <c r="D140" s="4" t="s">
        <v>9</v>
      </c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43.5" customHeight="1">
      <c r="A141" s="4"/>
      <c r="B141" s="5" t="s">
        <v>350</v>
      </c>
      <c r="C141" s="4" t="s">
        <v>345</v>
      </c>
      <c r="D141" s="4" t="s">
        <v>161</v>
      </c>
      <c r="E141" s="4">
        <v>1239.1</v>
      </c>
      <c r="F141" s="4"/>
      <c r="G141" s="4">
        <v>1239.1</v>
      </c>
      <c r="H141" s="4">
        <v>1396.1</v>
      </c>
      <c r="I141" s="4"/>
      <c r="J141" s="4">
        <v>1396.1</v>
      </c>
      <c r="K141" s="4">
        <f>K137/K135</f>
        <v>1301.35</v>
      </c>
      <c r="L141" s="4"/>
      <c r="M141" s="4">
        <v>1301.35</v>
      </c>
    </row>
    <row r="142" spans="1:13" ht="48" customHeight="1">
      <c r="A142" s="4"/>
      <c r="B142" s="5" t="s">
        <v>351</v>
      </c>
      <c r="C142" s="4" t="s">
        <v>166</v>
      </c>
      <c r="D142" s="4" t="s">
        <v>161</v>
      </c>
      <c r="E142" s="4">
        <v>6662</v>
      </c>
      <c r="F142" s="4"/>
      <c r="G142" s="4">
        <v>6662</v>
      </c>
      <c r="H142" s="4">
        <v>6463</v>
      </c>
      <c r="I142" s="4"/>
      <c r="J142" s="4">
        <v>6463</v>
      </c>
      <c r="K142" s="4">
        <v>6777</v>
      </c>
      <c r="L142" s="4"/>
      <c r="M142" s="4">
        <v>6777</v>
      </c>
    </row>
    <row r="143" spans="1:13" ht="15">
      <c r="A143" s="4" t="s">
        <v>159</v>
      </c>
      <c r="B143" s="24" t="s">
        <v>25</v>
      </c>
      <c r="C143" s="4" t="s">
        <v>9</v>
      </c>
      <c r="D143" s="4" t="s">
        <v>9</v>
      </c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60">
      <c r="A144" s="4"/>
      <c r="B144" s="5" t="s">
        <v>352</v>
      </c>
      <c r="C144" s="4" t="s">
        <v>170</v>
      </c>
      <c r="D144" s="4" t="s">
        <v>284</v>
      </c>
      <c r="E144" s="4">
        <v>91.1</v>
      </c>
      <c r="F144" s="4"/>
      <c r="G144" s="4">
        <v>91.1</v>
      </c>
      <c r="H144" s="4">
        <v>91.1</v>
      </c>
      <c r="I144" s="4"/>
      <c r="J144" s="4">
        <v>91.1</v>
      </c>
      <c r="K144" s="4">
        <v>91.1</v>
      </c>
      <c r="L144" s="4"/>
      <c r="M144" s="4">
        <v>91.1</v>
      </c>
    </row>
    <row r="145" spans="1:13" ht="60">
      <c r="A145" s="4" t="s">
        <v>9</v>
      </c>
      <c r="B145" s="23" t="s">
        <v>353</v>
      </c>
      <c r="C145" s="4" t="s">
        <v>170</v>
      </c>
      <c r="D145" s="4" t="s">
        <v>284</v>
      </c>
      <c r="E145" s="4">
        <v>7.1</v>
      </c>
      <c r="F145" s="4"/>
      <c r="G145" s="4">
        <v>7.1</v>
      </c>
      <c r="H145" s="4">
        <v>7.1</v>
      </c>
      <c r="I145" s="4"/>
      <c r="J145" s="4">
        <v>7.1</v>
      </c>
      <c r="K145" s="4">
        <v>7.1</v>
      </c>
      <c r="L145" s="4"/>
      <c r="M145" s="4">
        <v>7.1</v>
      </c>
    </row>
    <row r="146" spans="1:13" ht="60">
      <c r="A146" s="4" t="s">
        <v>9</v>
      </c>
      <c r="B146" s="23" t="s">
        <v>354</v>
      </c>
      <c r="C146" s="4" t="s">
        <v>170</v>
      </c>
      <c r="D146" s="4" t="s">
        <v>284</v>
      </c>
      <c r="E146" s="4">
        <v>1.8</v>
      </c>
      <c r="F146" s="4"/>
      <c r="G146" s="4">
        <v>1.8</v>
      </c>
      <c r="H146" s="4">
        <v>1.89</v>
      </c>
      <c r="I146" s="4"/>
      <c r="J146" s="4">
        <v>1.89</v>
      </c>
      <c r="K146" s="4">
        <v>1.89</v>
      </c>
      <c r="L146" s="4"/>
      <c r="M146" s="4">
        <v>1.89</v>
      </c>
    </row>
    <row r="148" spans="1:10" ht="15" customHeight="1">
      <c r="A148" s="120" t="s">
        <v>113</v>
      </c>
      <c r="B148" s="120"/>
      <c r="C148" s="120"/>
      <c r="D148" s="120"/>
      <c r="E148" s="120"/>
      <c r="F148" s="120"/>
      <c r="G148" s="120"/>
      <c r="H148" s="120"/>
      <c r="I148" s="120"/>
      <c r="J148" s="120"/>
    </row>
    <row r="149" ht="15">
      <c r="J149" s="3" t="s">
        <v>3</v>
      </c>
    </row>
    <row r="150" spans="1:10" ht="15">
      <c r="A150" s="109" t="s">
        <v>17</v>
      </c>
      <c r="B150" s="109" t="s">
        <v>19</v>
      </c>
      <c r="C150" s="109" t="s">
        <v>20</v>
      </c>
      <c r="D150" s="109" t="s">
        <v>21</v>
      </c>
      <c r="E150" s="109" t="s">
        <v>103</v>
      </c>
      <c r="F150" s="109"/>
      <c r="G150" s="109"/>
      <c r="H150" s="109" t="s">
        <v>104</v>
      </c>
      <c r="I150" s="109"/>
      <c r="J150" s="109"/>
    </row>
    <row r="151" spans="1:10" ht="41.25" customHeight="1">
      <c r="A151" s="109"/>
      <c r="B151" s="109"/>
      <c r="C151" s="109"/>
      <c r="D151" s="109"/>
      <c r="E151" s="4" t="s">
        <v>6</v>
      </c>
      <c r="F151" s="4" t="s">
        <v>7</v>
      </c>
      <c r="G151" s="4" t="s">
        <v>56</v>
      </c>
      <c r="H151" s="4" t="s">
        <v>6</v>
      </c>
      <c r="I151" s="4" t="s">
        <v>7</v>
      </c>
      <c r="J151" s="4" t="s">
        <v>57</v>
      </c>
    </row>
    <row r="152" spans="1:10" ht="15">
      <c r="A152" s="4">
        <v>1</v>
      </c>
      <c r="B152" s="4">
        <v>2</v>
      </c>
      <c r="C152" s="4">
        <v>3</v>
      </c>
      <c r="D152" s="4">
        <v>4</v>
      </c>
      <c r="E152" s="4">
        <v>5</v>
      </c>
      <c r="F152" s="4">
        <v>6</v>
      </c>
      <c r="G152" s="4">
        <v>7</v>
      </c>
      <c r="H152" s="4">
        <v>8</v>
      </c>
      <c r="I152" s="4">
        <v>9</v>
      </c>
      <c r="J152" s="4">
        <v>10</v>
      </c>
    </row>
    <row r="153" spans="1:10" ht="15">
      <c r="A153" s="4" t="s">
        <v>137</v>
      </c>
      <c r="B153" s="24" t="s">
        <v>22</v>
      </c>
      <c r="C153" s="4" t="s">
        <v>9</v>
      </c>
      <c r="D153" s="4" t="s">
        <v>9</v>
      </c>
      <c r="E153" s="5" t="s">
        <v>9</v>
      </c>
      <c r="F153" s="5" t="s">
        <v>9</v>
      </c>
      <c r="G153" s="5" t="s">
        <v>9</v>
      </c>
      <c r="H153" s="5" t="s">
        <v>9</v>
      </c>
      <c r="I153" s="5" t="s">
        <v>9</v>
      </c>
      <c r="J153" s="5" t="s">
        <v>9</v>
      </c>
    </row>
    <row r="154" spans="1:10" ht="54.75" customHeight="1">
      <c r="A154" s="4"/>
      <c r="B154" s="5" t="s">
        <v>338</v>
      </c>
      <c r="C154" s="4" t="s">
        <v>149</v>
      </c>
      <c r="D154" s="4" t="s">
        <v>284</v>
      </c>
      <c r="E154" s="4">
        <v>2</v>
      </c>
      <c r="F154" s="4"/>
      <c r="G154" s="4">
        <v>2</v>
      </c>
      <c r="H154" s="4">
        <v>2</v>
      </c>
      <c r="I154" s="4"/>
      <c r="J154" s="4">
        <v>2</v>
      </c>
    </row>
    <row r="155" spans="1:10" ht="15" customHeight="1">
      <c r="A155" s="4"/>
      <c r="B155" s="5" t="s">
        <v>339</v>
      </c>
      <c r="C155" s="4" t="s">
        <v>149</v>
      </c>
      <c r="D155" s="25" t="s">
        <v>266</v>
      </c>
      <c r="E155" s="4">
        <v>32</v>
      </c>
      <c r="F155" s="4"/>
      <c r="G155" s="4">
        <v>32</v>
      </c>
      <c r="H155" s="4">
        <v>32</v>
      </c>
      <c r="I155" s="4"/>
      <c r="J155" s="4">
        <v>32</v>
      </c>
    </row>
    <row r="156" spans="1:10" ht="30">
      <c r="A156" s="4"/>
      <c r="B156" s="5" t="s">
        <v>340</v>
      </c>
      <c r="C156" s="4" t="s">
        <v>345</v>
      </c>
      <c r="D156" s="63" t="s">
        <v>355</v>
      </c>
      <c r="E156" s="4">
        <v>2748</v>
      </c>
      <c r="F156" s="4"/>
      <c r="G156" s="4">
        <v>2748</v>
      </c>
      <c r="H156" s="4">
        <v>2885</v>
      </c>
      <c r="I156" s="4"/>
      <c r="J156" s="4">
        <v>2885</v>
      </c>
    </row>
    <row r="157" spans="1:10" ht="15">
      <c r="A157" s="4" t="s">
        <v>138</v>
      </c>
      <c r="B157" s="24" t="s">
        <v>23</v>
      </c>
      <c r="C157" s="4" t="s">
        <v>9</v>
      </c>
      <c r="D157" s="4" t="s">
        <v>9</v>
      </c>
      <c r="E157" s="4"/>
      <c r="F157" s="4"/>
      <c r="G157" s="4"/>
      <c r="H157" s="4"/>
      <c r="I157" s="4"/>
      <c r="J157" s="4"/>
    </row>
    <row r="158" spans="1:10" ht="60">
      <c r="A158" s="4"/>
      <c r="B158" s="5" t="s">
        <v>349</v>
      </c>
      <c r="C158" s="4" t="s">
        <v>156</v>
      </c>
      <c r="D158" s="25" t="s">
        <v>284</v>
      </c>
      <c r="E158" s="4">
        <v>107</v>
      </c>
      <c r="F158" s="4"/>
      <c r="G158" s="4">
        <v>107</v>
      </c>
      <c r="H158" s="4">
        <v>107</v>
      </c>
      <c r="I158" s="4"/>
      <c r="J158" s="4">
        <v>107</v>
      </c>
    </row>
    <row r="159" spans="1:10" ht="15">
      <c r="A159" s="4" t="s">
        <v>139</v>
      </c>
      <c r="B159" s="24" t="s">
        <v>24</v>
      </c>
      <c r="C159" s="4" t="s">
        <v>9</v>
      </c>
      <c r="D159" s="4" t="s">
        <v>9</v>
      </c>
      <c r="E159" s="4"/>
      <c r="F159" s="4"/>
      <c r="G159" s="4"/>
      <c r="H159" s="4"/>
      <c r="I159" s="4"/>
      <c r="J159" s="4"/>
    </row>
    <row r="160" spans="1:10" ht="30">
      <c r="A160" s="4"/>
      <c r="B160" s="5" t="s">
        <v>350</v>
      </c>
      <c r="C160" s="4" t="s">
        <v>345</v>
      </c>
      <c r="D160" s="4" t="s">
        <v>161</v>
      </c>
      <c r="E160" s="4">
        <v>1374</v>
      </c>
      <c r="F160" s="4"/>
      <c r="G160" s="4">
        <v>1374</v>
      </c>
      <c r="H160" s="4">
        <v>1442</v>
      </c>
      <c r="I160" s="4"/>
      <c r="J160" s="4">
        <v>1442</v>
      </c>
    </row>
    <row r="161" spans="1:10" ht="30">
      <c r="A161" s="4"/>
      <c r="B161" s="5" t="s">
        <v>351</v>
      </c>
      <c r="C161" s="4" t="s">
        <v>166</v>
      </c>
      <c r="D161" s="4" t="s">
        <v>161</v>
      </c>
      <c r="E161" s="4">
        <v>6777</v>
      </c>
      <c r="F161" s="4"/>
      <c r="G161" s="4">
        <v>6777</v>
      </c>
      <c r="H161" s="4">
        <v>6777</v>
      </c>
      <c r="I161" s="4"/>
      <c r="J161" s="4">
        <v>6777</v>
      </c>
    </row>
    <row r="162" spans="1:10" ht="15">
      <c r="A162" s="4" t="s">
        <v>159</v>
      </c>
      <c r="B162" s="24" t="s">
        <v>25</v>
      </c>
      <c r="C162" s="4" t="s">
        <v>9</v>
      </c>
      <c r="D162" s="4" t="s">
        <v>9</v>
      </c>
      <c r="E162" s="4"/>
      <c r="F162" s="4"/>
      <c r="G162" s="4"/>
      <c r="H162" s="4"/>
      <c r="I162" s="4"/>
      <c r="J162" s="4"/>
    </row>
    <row r="163" spans="1:10" ht="60">
      <c r="A163" s="4"/>
      <c r="B163" s="5" t="s">
        <v>352</v>
      </c>
      <c r="C163" s="4" t="s">
        <v>170</v>
      </c>
      <c r="D163" s="4" t="s">
        <v>284</v>
      </c>
      <c r="E163" s="4">
        <v>91.1</v>
      </c>
      <c r="F163" s="4"/>
      <c r="G163" s="4">
        <v>91.1</v>
      </c>
      <c r="H163" s="4">
        <v>91.1</v>
      </c>
      <c r="I163" s="4"/>
      <c r="J163" s="4">
        <v>91.1</v>
      </c>
    </row>
    <row r="164" spans="1:10" ht="15" customHeight="1">
      <c r="A164" s="4" t="s">
        <v>9</v>
      </c>
      <c r="B164" s="23" t="s">
        <v>353</v>
      </c>
      <c r="C164" s="4" t="s">
        <v>170</v>
      </c>
      <c r="D164" s="4" t="s">
        <v>284</v>
      </c>
      <c r="E164" s="4">
        <v>7.1</v>
      </c>
      <c r="F164" s="4"/>
      <c r="G164" s="4">
        <v>7.1</v>
      </c>
      <c r="H164" s="4">
        <v>7.1</v>
      </c>
      <c r="I164" s="4"/>
      <c r="J164" s="4">
        <v>7.1</v>
      </c>
    </row>
    <row r="165" spans="1:10" ht="60">
      <c r="A165" s="4" t="s">
        <v>9</v>
      </c>
      <c r="B165" s="23" t="s">
        <v>354</v>
      </c>
      <c r="C165" s="4" t="s">
        <v>170</v>
      </c>
      <c r="D165" s="4" t="s">
        <v>284</v>
      </c>
      <c r="E165" s="4">
        <v>1.89</v>
      </c>
      <c r="F165" s="4"/>
      <c r="G165" s="4">
        <v>1.89</v>
      </c>
      <c r="H165" s="4">
        <v>1.89</v>
      </c>
      <c r="I165" s="4"/>
      <c r="J165" s="4">
        <v>1.89</v>
      </c>
    </row>
    <row r="167" spans="1:11" ht="15" customHeight="1">
      <c r="A167" s="120" t="s">
        <v>26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ht="15">
      <c r="K168" s="3" t="s">
        <v>3</v>
      </c>
    </row>
    <row r="169" spans="1:11" ht="15" customHeight="1">
      <c r="A169" s="109" t="s">
        <v>5</v>
      </c>
      <c r="B169" s="109" t="s">
        <v>80</v>
      </c>
      <c r="C169" s="109"/>
      <c r="D169" s="115" t="s">
        <v>81</v>
      </c>
      <c r="E169" s="117"/>
      <c r="F169" s="109" t="s">
        <v>82</v>
      </c>
      <c r="G169" s="109"/>
      <c r="H169" s="109" t="s">
        <v>103</v>
      </c>
      <c r="I169" s="109"/>
      <c r="J169" s="109" t="s">
        <v>104</v>
      </c>
      <c r="K169" s="109"/>
    </row>
    <row r="170" spans="1:11" ht="30">
      <c r="A170" s="109"/>
      <c r="B170" s="4" t="s">
        <v>6</v>
      </c>
      <c r="C170" s="4" t="s">
        <v>7</v>
      </c>
      <c r="D170" s="4" t="s">
        <v>6</v>
      </c>
      <c r="E170" s="4" t="s">
        <v>7</v>
      </c>
      <c r="F170" s="4" t="s">
        <v>6</v>
      </c>
      <c r="G170" s="4" t="s">
        <v>7</v>
      </c>
      <c r="H170" s="4" t="s">
        <v>6</v>
      </c>
      <c r="I170" s="4" t="s">
        <v>7</v>
      </c>
      <c r="J170" s="4" t="s">
        <v>6</v>
      </c>
      <c r="K170" s="4" t="s">
        <v>7</v>
      </c>
    </row>
    <row r="171" spans="1:11" ht="15">
      <c r="A171" s="4">
        <v>1</v>
      </c>
      <c r="B171" s="4">
        <v>2</v>
      </c>
      <c r="C171" s="4">
        <v>3</v>
      </c>
      <c r="D171" s="4">
        <v>4</v>
      </c>
      <c r="E171" s="4">
        <v>5</v>
      </c>
      <c r="F171" s="4">
        <v>6</v>
      </c>
      <c r="G171" s="4">
        <v>7</v>
      </c>
      <c r="H171" s="4">
        <v>8</v>
      </c>
      <c r="I171" s="4">
        <v>9</v>
      </c>
      <c r="J171" s="4">
        <v>10</v>
      </c>
      <c r="K171" s="4">
        <v>11</v>
      </c>
    </row>
    <row r="172" spans="1:11" ht="30">
      <c r="A172" s="23" t="s">
        <v>173</v>
      </c>
      <c r="B172" s="85">
        <v>1127961</v>
      </c>
      <c r="C172" s="41" t="s">
        <v>9</v>
      </c>
      <c r="D172" s="41">
        <v>1110097</v>
      </c>
      <c r="E172" s="41" t="s">
        <v>9</v>
      </c>
      <c r="F172" s="41">
        <v>2070330</v>
      </c>
      <c r="G172" s="41" t="s">
        <v>9</v>
      </c>
      <c r="H172" s="41">
        <v>2204902</v>
      </c>
      <c r="I172" s="41" t="s">
        <v>9</v>
      </c>
      <c r="J172" s="41">
        <v>2315147</v>
      </c>
      <c r="K172" s="41" t="s">
        <v>9</v>
      </c>
    </row>
    <row r="173" spans="1:11" ht="60">
      <c r="A173" s="4" t="s">
        <v>174</v>
      </c>
      <c r="B173" s="41">
        <v>0</v>
      </c>
      <c r="C173" s="41" t="s">
        <v>9</v>
      </c>
      <c r="D173" s="41">
        <v>147254</v>
      </c>
      <c r="E173" s="41" t="s">
        <v>9</v>
      </c>
      <c r="F173" s="41">
        <v>274628</v>
      </c>
      <c r="G173" s="41" t="s">
        <v>9</v>
      </c>
      <c r="H173" s="41">
        <v>292479</v>
      </c>
      <c r="I173" s="41" t="s">
        <v>9</v>
      </c>
      <c r="J173" s="41">
        <v>307103</v>
      </c>
      <c r="K173" s="41" t="s">
        <v>9</v>
      </c>
    </row>
    <row r="174" spans="1:11" ht="15">
      <c r="A174" s="4" t="s">
        <v>177</v>
      </c>
      <c r="B174" s="41">
        <v>50020</v>
      </c>
      <c r="C174" s="41"/>
      <c r="D174" s="41">
        <v>76128</v>
      </c>
      <c r="E174" s="41"/>
      <c r="F174" s="41">
        <v>141978</v>
      </c>
      <c r="G174" s="41"/>
      <c r="H174" s="41">
        <v>151207</v>
      </c>
      <c r="I174" s="41"/>
      <c r="J174" s="41">
        <v>158767</v>
      </c>
      <c r="K174" s="41"/>
    </row>
    <row r="175" spans="1:11" ht="33.75" customHeight="1">
      <c r="A175" s="4" t="s">
        <v>175</v>
      </c>
      <c r="B175" s="41">
        <v>61098</v>
      </c>
      <c r="C175" s="41"/>
      <c r="D175" s="41">
        <v>61732</v>
      </c>
      <c r="E175" s="41"/>
      <c r="F175" s="41">
        <v>115130</v>
      </c>
      <c r="G175" s="41"/>
      <c r="H175" s="41">
        <v>122613</v>
      </c>
      <c r="I175" s="41"/>
      <c r="J175" s="41">
        <v>128744</v>
      </c>
      <c r="K175" s="41"/>
    </row>
    <row r="176" spans="1:11" ht="15">
      <c r="A176" s="4" t="s">
        <v>12</v>
      </c>
      <c r="B176" s="41">
        <v>1239079</v>
      </c>
      <c r="C176" s="41" t="s">
        <v>9</v>
      </c>
      <c r="D176" s="41">
        <v>1395211</v>
      </c>
      <c r="E176" s="41">
        <v>0</v>
      </c>
      <c r="F176" s="41">
        <f>F172+F173+F174+F175</f>
        <v>2602066</v>
      </c>
      <c r="G176" s="41">
        <v>0</v>
      </c>
      <c r="H176" s="41">
        <v>2771201</v>
      </c>
      <c r="I176" s="41">
        <v>0</v>
      </c>
      <c r="J176" s="41">
        <v>2909763</v>
      </c>
      <c r="K176" s="41">
        <v>0</v>
      </c>
    </row>
    <row r="177" spans="1:11" ht="120">
      <c r="A177" s="6" t="s">
        <v>27</v>
      </c>
      <c r="B177" s="4" t="s">
        <v>11</v>
      </c>
      <c r="C177" s="4" t="s">
        <v>9</v>
      </c>
      <c r="D177" s="4" t="s">
        <v>11</v>
      </c>
      <c r="E177" s="4" t="s">
        <v>9</v>
      </c>
      <c r="F177" s="4" t="s">
        <v>9</v>
      </c>
      <c r="G177" s="4" t="s">
        <v>9</v>
      </c>
      <c r="H177" s="41"/>
      <c r="I177" s="4" t="s">
        <v>9</v>
      </c>
      <c r="J177" s="4" t="s">
        <v>11</v>
      </c>
      <c r="K177" s="4" t="s">
        <v>9</v>
      </c>
    </row>
    <row r="180" spans="1:14" ht="15" customHeight="1">
      <c r="A180" s="120" t="s">
        <v>28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2" spans="1:14" ht="15" customHeight="1">
      <c r="A182" s="109" t="s">
        <v>55</v>
      </c>
      <c r="B182" s="109" t="s">
        <v>29</v>
      </c>
      <c r="C182" s="115" t="s">
        <v>80</v>
      </c>
      <c r="D182" s="116"/>
      <c r="E182" s="116"/>
      <c r="F182" s="117"/>
      <c r="G182" s="109" t="s">
        <v>114</v>
      </c>
      <c r="H182" s="109"/>
      <c r="I182" s="109"/>
      <c r="J182" s="109"/>
      <c r="K182" s="109" t="s">
        <v>115</v>
      </c>
      <c r="L182" s="109"/>
      <c r="M182" s="115" t="s">
        <v>116</v>
      </c>
      <c r="N182" s="117"/>
    </row>
    <row r="183" spans="1:14" ht="30.75" customHeight="1">
      <c r="A183" s="109"/>
      <c r="B183" s="109"/>
      <c r="C183" s="109" t="s">
        <v>6</v>
      </c>
      <c r="D183" s="109"/>
      <c r="E183" s="109" t="s">
        <v>7</v>
      </c>
      <c r="F183" s="109"/>
      <c r="G183" s="109" t="s">
        <v>6</v>
      </c>
      <c r="H183" s="109"/>
      <c r="I183" s="109" t="s">
        <v>7</v>
      </c>
      <c r="J183" s="109"/>
      <c r="K183" s="109" t="s">
        <v>6</v>
      </c>
      <c r="L183" s="109" t="s">
        <v>7</v>
      </c>
      <c r="M183" s="109" t="s">
        <v>6</v>
      </c>
      <c r="N183" s="109" t="s">
        <v>7</v>
      </c>
    </row>
    <row r="184" spans="1:14" ht="30">
      <c r="A184" s="109"/>
      <c r="B184" s="109"/>
      <c r="C184" s="4" t="s">
        <v>58</v>
      </c>
      <c r="D184" s="4" t="s">
        <v>59</v>
      </c>
      <c r="E184" s="4" t="s">
        <v>58</v>
      </c>
      <c r="F184" s="4" t="s">
        <v>59</v>
      </c>
      <c r="G184" s="4" t="s">
        <v>58</v>
      </c>
      <c r="H184" s="4" t="s">
        <v>59</v>
      </c>
      <c r="I184" s="4" t="s">
        <v>58</v>
      </c>
      <c r="J184" s="4" t="s">
        <v>59</v>
      </c>
      <c r="K184" s="109"/>
      <c r="L184" s="109"/>
      <c r="M184" s="109"/>
      <c r="N184" s="109"/>
    </row>
    <row r="185" spans="1:14" ht="15">
      <c r="A185" s="4">
        <v>1</v>
      </c>
      <c r="B185" s="4">
        <v>2</v>
      </c>
      <c r="C185" s="4">
        <v>3</v>
      </c>
      <c r="D185" s="4">
        <v>4</v>
      </c>
      <c r="E185" s="4">
        <v>5</v>
      </c>
      <c r="F185" s="4">
        <v>6</v>
      </c>
      <c r="G185" s="4">
        <v>7</v>
      </c>
      <c r="H185" s="4">
        <v>8</v>
      </c>
      <c r="I185" s="4">
        <v>9</v>
      </c>
      <c r="J185" s="4">
        <v>10</v>
      </c>
      <c r="K185" s="4">
        <v>11</v>
      </c>
      <c r="L185" s="4">
        <v>12</v>
      </c>
      <c r="M185" s="4">
        <v>13</v>
      </c>
      <c r="N185" s="4">
        <v>14</v>
      </c>
    </row>
    <row r="186" spans="1:14" ht="15">
      <c r="A186" s="4"/>
      <c r="B186" s="23" t="s">
        <v>395</v>
      </c>
      <c r="C186" s="4">
        <v>4</v>
      </c>
      <c r="D186" s="4">
        <v>3</v>
      </c>
      <c r="E186" s="4"/>
      <c r="F186" s="4"/>
      <c r="G186" s="4">
        <v>4</v>
      </c>
      <c r="H186" s="4">
        <v>3</v>
      </c>
      <c r="I186" s="4"/>
      <c r="J186" s="4"/>
      <c r="K186" s="4">
        <v>4</v>
      </c>
      <c r="L186" s="4"/>
      <c r="M186" s="4">
        <v>4</v>
      </c>
      <c r="N186" s="4"/>
    </row>
    <row r="187" spans="1:14" ht="15">
      <c r="A187" s="4"/>
      <c r="B187" s="23" t="s">
        <v>145</v>
      </c>
      <c r="C187" s="4">
        <v>0.5</v>
      </c>
      <c r="D187" s="4">
        <v>0</v>
      </c>
      <c r="E187" s="4"/>
      <c r="F187" s="4"/>
      <c r="G187" s="4">
        <v>0.5</v>
      </c>
      <c r="H187" s="4">
        <v>0</v>
      </c>
      <c r="I187" s="4"/>
      <c r="J187" s="4"/>
      <c r="K187" s="4">
        <v>0.5</v>
      </c>
      <c r="L187" s="4"/>
      <c r="M187" s="4">
        <v>0.5</v>
      </c>
      <c r="N187" s="4"/>
    </row>
    <row r="188" spans="1:14" ht="15">
      <c r="A188" s="4"/>
      <c r="B188" s="23" t="s">
        <v>147</v>
      </c>
      <c r="C188" s="4">
        <v>7</v>
      </c>
      <c r="D188" s="4">
        <v>6</v>
      </c>
      <c r="E188" s="4"/>
      <c r="F188" s="4"/>
      <c r="G188" s="4">
        <v>7</v>
      </c>
      <c r="H188" s="4">
        <v>7</v>
      </c>
      <c r="I188" s="4"/>
      <c r="J188" s="4"/>
      <c r="K188" s="4">
        <v>12</v>
      </c>
      <c r="L188" s="4"/>
      <c r="M188" s="4">
        <v>12</v>
      </c>
      <c r="N188" s="4"/>
    </row>
    <row r="189" spans="1:14" ht="15">
      <c r="A189" s="4" t="s">
        <v>9</v>
      </c>
      <c r="B189" s="5" t="s">
        <v>165</v>
      </c>
      <c r="C189" s="4">
        <v>6.5</v>
      </c>
      <c r="D189" s="4">
        <v>6.5</v>
      </c>
      <c r="E189" s="5" t="s">
        <v>9</v>
      </c>
      <c r="F189" s="5" t="s">
        <v>9</v>
      </c>
      <c r="G189" s="4">
        <v>6.5</v>
      </c>
      <c r="H189" s="4">
        <v>6.5</v>
      </c>
      <c r="I189" s="5" t="s">
        <v>9</v>
      </c>
      <c r="J189" s="5" t="s">
        <v>9</v>
      </c>
      <c r="K189" s="4">
        <v>15.5</v>
      </c>
      <c r="L189" s="5" t="s">
        <v>9</v>
      </c>
      <c r="M189" s="4">
        <v>15.5</v>
      </c>
      <c r="N189" s="5" t="s">
        <v>9</v>
      </c>
    </row>
    <row r="190" spans="1:14" ht="15">
      <c r="A190" s="4" t="s">
        <v>9</v>
      </c>
      <c r="B190" s="4" t="s">
        <v>12</v>
      </c>
      <c r="C190" s="4">
        <f>SUM(C186:C189)</f>
        <v>18</v>
      </c>
      <c r="D190" s="4">
        <f>SUM(D186:D189)</f>
        <v>15.5</v>
      </c>
      <c r="E190" s="4" t="s">
        <v>9</v>
      </c>
      <c r="F190" s="4" t="s">
        <v>9</v>
      </c>
      <c r="G190" s="4">
        <f>SUM(G186:G189)</f>
        <v>18</v>
      </c>
      <c r="H190" s="4">
        <f>SUM(H186:H189)</f>
        <v>16.5</v>
      </c>
      <c r="I190" s="4" t="s">
        <v>9</v>
      </c>
      <c r="J190" s="4" t="s">
        <v>9</v>
      </c>
      <c r="K190" s="4">
        <f>SUM(K186:K189)</f>
        <v>32</v>
      </c>
      <c r="L190" s="4" t="s">
        <v>9</v>
      </c>
      <c r="M190" s="4">
        <f>SUM(M186:M189)</f>
        <v>32</v>
      </c>
      <c r="N190" s="4" t="s">
        <v>9</v>
      </c>
    </row>
    <row r="191" spans="1:14" ht="45">
      <c r="A191" s="4" t="s">
        <v>9</v>
      </c>
      <c r="B191" s="4" t="s">
        <v>30</v>
      </c>
      <c r="C191" s="4" t="s">
        <v>11</v>
      </c>
      <c r="D191" s="4" t="s">
        <v>11</v>
      </c>
      <c r="E191" s="4" t="s">
        <v>9</v>
      </c>
      <c r="F191" s="4" t="s">
        <v>9</v>
      </c>
      <c r="G191" s="4" t="s">
        <v>11</v>
      </c>
      <c r="H191" s="4" t="s">
        <v>11</v>
      </c>
      <c r="I191" s="4" t="s">
        <v>9</v>
      </c>
      <c r="J191" s="4" t="s">
        <v>9</v>
      </c>
      <c r="K191" s="4" t="s">
        <v>11</v>
      </c>
      <c r="L191" s="4" t="s">
        <v>9</v>
      </c>
      <c r="M191" s="4" t="s">
        <v>11</v>
      </c>
      <c r="N191" s="4" t="s">
        <v>9</v>
      </c>
    </row>
    <row r="194" spans="1:12" ht="15" customHeight="1">
      <c r="A194" s="114" t="s">
        <v>74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1:12" ht="15" customHeight="1">
      <c r="A195" s="114" t="s">
        <v>117</v>
      </c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ht="15">
      <c r="L196" s="1" t="s">
        <v>3</v>
      </c>
    </row>
    <row r="197" spans="1:12" ht="21.75" customHeight="1">
      <c r="A197" s="109" t="s">
        <v>17</v>
      </c>
      <c r="B197" s="109" t="s">
        <v>31</v>
      </c>
      <c r="C197" s="109" t="s">
        <v>32</v>
      </c>
      <c r="D197" s="115" t="s">
        <v>80</v>
      </c>
      <c r="E197" s="116"/>
      <c r="F197" s="117"/>
      <c r="G197" s="109" t="s">
        <v>81</v>
      </c>
      <c r="H197" s="109"/>
      <c r="I197" s="109"/>
      <c r="J197" s="109" t="s">
        <v>82</v>
      </c>
      <c r="K197" s="109"/>
      <c r="L197" s="109"/>
    </row>
    <row r="198" spans="1:12" ht="30">
      <c r="A198" s="109"/>
      <c r="B198" s="109"/>
      <c r="C198" s="109"/>
      <c r="D198" s="4" t="s">
        <v>6</v>
      </c>
      <c r="E198" s="4" t="s">
        <v>7</v>
      </c>
      <c r="F198" s="4" t="s">
        <v>60</v>
      </c>
      <c r="G198" s="4" t="s">
        <v>6</v>
      </c>
      <c r="H198" s="4" t="s">
        <v>7</v>
      </c>
      <c r="I198" s="4" t="s">
        <v>52</v>
      </c>
      <c r="J198" s="4" t="s">
        <v>6</v>
      </c>
      <c r="K198" s="4" t="s">
        <v>7</v>
      </c>
      <c r="L198" s="4" t="s">
        <v>61</v>
      </c>
    </row>
    <row r="199" spans="1:12" ht="15">
      <c r="A199" s="4">
        <v>1</v>
      </c>
      <c r="B199" s="4">
        <v>2</v>
      </c>
      <c r="C199" s="4">
        <v>3</v>
      </c>
      <c r="D199" s="4">
        <v>4</v>
      </c>
      <c r="E199" s="4">
        <v>5</v>
      </c>
      <c r="F199" s="4">
        <v>6</v>
      </c>
      <c r="G199" s="4">
        <v>7</v>
      </c>
      <c r="H199" s="4">
        <v>8</v>
      </c>
      <c r="I199" s="4">
        <v>9</v>
      </c>
      <c r="J199" s="4">
        <v>10</v>
      </c>
      <c r="K199" s="4">
        <v>11</v>
      </c>
      <c r="L199" s="4">
        <v>12</v>
      </c>
    </row>
    <row r="200" spans="1:12" ht="15">
      <c r="A200" s="4" t="s">
        <v>9</v>
      </c>
      <c r="B200" s="5" t="s">
        <v>9</v>
      </c>
      <c r="C200" s="5" t="s">
        <v>9</v>
      </c>
      <c r="D200" s="5" t="s">
        <v>9</v>
      </c>
      <c r="E200" s="5" t="s">
        <v>9</v>
      </c>
      <c r="F200" s="5" t="s">
        <v>9</v>
      </c>
      <c r="G200" s="5" t="s">
        <v>9</v>
      </c>
      <c r="H200" s="5" t="s">
        <v>9</v>
      </c>
      <c r="I200" s="5" t="s">
        <v>9</v>
      </c>
      <c r="J200" s="5" t="s">
        <v>9</v>
      </c>
      <c r="K200" s="5" t="s">
        <v>9</v>
      </c>
      <c r="L200" s="5" t="s">
        <v>9</v>
      </c>
    </row>
    <row r="201" spans="1:12" ht="15">
      <c r="A201" s="4" t="s">
        <v>9</v>
      </c>
      <c r="B201" s="4" t="s">
        <v>12</v>
      </c>
      <c r="C201" s="5" t="s">
        <v>9</v>
      </c>
      <c r="D201" s="5" t="s">
        <v>9</v>
      </c>
      <c r="E201" s="5" t="s">
        <v>9</v>
      </c>
      <c r="F201" s="5" t="s">
        <v>9</v>
      </c>
      <c r="G201" s="5" t="s">
        <v>9</v>
      </c>
      <c r="H201" s="5" t="s">
        <v>9</v>
      </c>
      <c r="I201" s="5" t="s">
        <v>9</v>
      </c>
      <c r="J201" s="5" t="s">
        <v>9</v>
      </c>
      <c r="K201" s="5" t="s">
        <v>9</v>
      </c>
      <c r="L201" s="5" t="s">
        <v>9</v>
      </c>
    </row>
    <row r="203" spans="1:9" ht="15" customHeight="1">
      <c r="A203" s="120" t="s">
        <v>118</v>
      </c>
      <c r="B203" s="120"/>
      <c r="C203" s="120"/>
      <c r="D203" s="120"/>
      <c r="E203" s="120"/>
      <c r="F203" s="120"/>
      <c r="G203" s="120"/>
      <c r="H203" s="120"/>
      <c r="I203" s="120"/>
    </row>
    <row r="204" ht="15">
      <c r="I204" s="3" t="s">
        <v>3</v>
      </c>
    </row>
    <row r="205" spans="1:9" ht="21.75" customHeight="1">
      <c r="A205" s="109" t="s">
        <v>55</v>
      </c>
      <c r="B205" s="109" t="s">
        <v>31</v>
      </c>
      <c r="C205" s="109" t="s">
        <v>32</v>
      </c>
      <c r="D205" s="115" t="s">
        <v>103</v>
      </c>
      <c r="E205" s="116"/>
      <c r="F205" s="117"/>
      <c r="G205" s="109" t="s">
        <v>104</v>
      </c>
      <c r="H205" s="109"/>
      <c r="I205" s="109"/>
    </row>
    <row r="206" spans="1:9" ht="72.75" customHeight="1">
      <c r="A206" s="109"/>
      <c r="B206" s="109"/>
      <c r="C206" s="109"/>
      <c r="D206" s="4" t="s">
        <v>6</v>
      </c>
      <c r="E206" s="4" t="s">
        <v>7</v>
      </c>
      <c r="F206" s="4" t="s">
        <v>60</v>
      </c>
      <c r="G206" s="4" t="s">
        <v>6</v>
      </c>
      <c r="H206" s="4" t="s">
        <v>7</v>
      </c>
      <c r="I206" s="4" t="s">
        <v>52</v>
      </c>
    </row>
    <row r="207" spans="1:9" ht="15">
      <c r="A207" s="4">
        <v>1</v>
      </c>
      <c r="B207" s="4">
        <v>2</v>
      </c>
      <c r="C207" s="4">
        <v>3</v>
      </c>
      <c r="D207" s="4">
        <v>4</v>
      </c>
      <c r="E207" s="4">
        <v>5</v>
      </c>
      <c r="F207" s="4">
        <v>6</v>
      </c>
      <c r="G207" s="4">
        <v>7</v>
      </c>
      <c r="H207" s="4">
        <v>8</v>
      </c>
      <c r="I207" s="4">
        <v>9</v>
      </c>
    </row>
    <row r="208" spans="1:9" ht="15">
      <c r="A208" s="4" t="s">
        <v>9</v>
      </c>
      <c r="B208" s="5" t="s">
        <v>9</v>
      </c>
      <c r="C208" s="5" t="s">
        <v>9</v>
      </c>
      <c r="D208" s="5" t="s">
        <v>9</v>
      </c>
      <c r="E208" s="5" t="s">
        <v>9</v>
      </c>
      <c r="F208" s="5" t="s">
        <v>9</v>
      </c>
      <c r="G208" s="5" t="s">
        <v>9</v>
      </c>
      <c r="H208" s="5" t="s">
        <v>9</v>
      </c>
      <c r="I208" s="5" t="s">
        <v>9</v>
      </c>
    </row>
    <row r="209" spans="1:9" ht="15">
      <c r="A209" s="4" t="s">
        <v>9</v>
      </c>
      <c r="B209" s="4" t="s">
        <v>12</v>
      </c>
      <c r="C209" s="5" t="s">
        <v>9</v>
      </c>
      <c r="D209" s="5" t="s">
        <v>9</v>
      </c>
      <c r="E209" s="5" t="s">
        <v>9</v>
      </c>
      <c r="F209" s="5" t="s">
        <v>9</v>
      </c>
      <c r="G209" s="5" t="s">
        <v>9</v>
      </c>
      <c r="H209" s="5" t="s">
        <v>9</v>
      </c>
      <c r="I209" s="5" t="s">
        <v>9</v>
      </c>
    </row>
    <row r="212" spans="1:13" ht="15" customHeight="1">
      <c r="A212" s="120" t="s">
        <v>119</v>
      </c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ht="15">
      <c r="M213" s="3" t="s">
        <v>3</v>
      </c>
    </row>
    <row r="214" spans="1:13" ht="31.5" customHeight="1">
      <c r="A214" s="123" t="s">
        <v>63</v>
      </c>
      <c r="B214" s="123" t="s">
        <v>62</v>
      </c>
      <c r="C214" s="109" t="s">
        <v>33</v>
      </c>
      <c r="D214" s="115" t="s">
        <v>80</v>
      </c>
      <c r="E214" s="117"/>
      <c r="F214" s="109" t="s">
        <v>81</v>
      </c>
      <c r="G214" s="109"/>
      <c r="H214" s="109" t="s">
        <v>82</v>
      </c>
      <c r="I214" s="109"/>
      <c r="J214" s="109" t="s">
        <v>103</v>
      </c>
      <c r="K214" s="109"/>
      <c r="L214" s="109" t="s">
        <v>104</v>
      </c>
      <c r="M214" s="109"/>
    </row>
    <row r="215" spans="1:13" ht="124.5" customHeight="1">
      <c r="A215" s="124"/>
      <c r="B215" s="124"/>
      <c r="C215" s="109"/>
      <c r="D215" s="4" t="s">
        <v>35</v>
      </c>
      <c r="E215" s="4" t="s">
        <v>34</v>
      </c>
      <c r="F215" s="4" t="s">
        <v>35</v>
      </c>
      <c r="G215" s="4" t="s">
        <v>34</v>
      </c>
      <c r="H215" s="4" t="s">
        <v>35</v>
      </c>
      <c r="I215" s="4" t="s">
        <v>34</v>
      </c>
      <c r="J215" s="4" t="s">
        <v>35</v>
      </c>
      <c r="K215" s="4" t="s">
        <v>34</v>
      </c>
      <c r="L215" s="4" t="s">
        <v>35</v>
      </c>
      <c r="M215" s="4" t="s">
        <v>34</v>
      </c>
    </row>
    <row r="216" spans="1:13" ht="15">
      <c r="A216" s="4">
        <v>1</v>
      </c>
      <c r="B216" s="4">
        <v>2</v>
      </c>
      <c r="C216" s="4">
        <v>3</v>
      </c>
      <c r="D216" s="4">
        <v>4</v>
      </c>
      <c r="E216" s="4">
        <v>5</v>
      </c>
      <c r="F216" s="4">
        <v>6</v>
      </c>
      <c r="G216" s="4">
        <v>7</v>
      </c>
      <c r="H216" s="4">
        <v>8</v>
      </c>
      <c r="I216" s="4">
        <v>9</v>
      </c>
      <c r="J216" s="4">
        <v>10</v>
      </c>
      <c r="K216" s="4">
        <v>11</v>
      </c>
      <c r="L216" s="4">
        <v>12</v>
      </c>
      <c r="M216" s="4">
        <v>13</v>
      </c>
    </row>
    <row r="217" spans="1:13" ht="15">
      <c r="A217" s="4" t="s">
        <v>9</v>
      </c>
      <c r="B217" s="4" t="s">
        <v>9</v>
      </c>
      <c r="C217" s="4" t="s">
        <v>9</v>
      </c>
      <c r="D217" s="4" t="s">
        <v>9</v>
      </c>
      <c r="E217" s="4" t="s">
        <v>9</v>
      </c>
      <c r="F217" s="4" t="s">
        <v>9</v>
      </c>
      <c r="G217" s="4" t="s">
        <v>9</v>
      </c>
      <c r="H217" s="4" t="s">
        <v>9</v>
      </c>
      <c r="I217" s="4" t="s">
        <v>9</v>
      </c>
      <c r="J217" s="4" t="s">
        <v>9</v>
      </c>
      <c r="K217" s="4" t="s">
        <v>9</v>
      </c>
      <c r="L217" s="4" t="s">
        <v>9</v>
      </c>
      <c r="M217" s="4" t="s">
        <v>9</v>
      </c>
    </row>
    <row r="218" spans="1:13" ht="15">
      <c r="A218" s="4" t="s">
        <v>9</v>
      </c>
      <c r="B218" s="4" t="s">
        <v>9</v>
      </c>
      <c r="C218" s="4" t="s">
        <v>9</v>
      </c>
      <c r="D218" s="4" t="s">
        <v>9</v>
      </c>
      <c r="E218" s="4" t="s">
        <v>9</v>
      </c>
      <c r="F218" s="4" t="s">
        <v>9</v>
      </c>
      <c r="G218" s="4" t="s">
        <v>9</v>
      </c>
      <c r="H218" s="4" t="s">
        <v>9</v>
      </c>
      <c r="I218" s="4" t="s">
        <v>9</v>
      </c>
      <c r="J218" s="4" t="s">
        <v>9</v>
      </c>
      <c r="K218" s="4" t="s">
        <v>9</v>
      </c>
      <c r="L218" s="4" t="s">
        <v>9</v>
      </c>
      <c r="M218" s="4" t="s">
        <v>9</v>
      </c>
    </row>
    <row r="221" spans="1:10" ht="48" customHeight="1">
      <c r="A221" s="114" t="s">
        <v>187</v>
      </c>
      <c r="B221" s="114"/>
      <c r="C221" s="114"/>
      <c r="D221" s="114"/>
      <c r="E221" s="114"/>
      <c r="F221" s="114"/>
      <c r="G221" s="114"/>
      <c r="H221" s="114"/>
      <c r="I221" s="114"/>
      <c r="J221" s="114"/>
    </row>
    <row r="222" spans="1:13" ht="48" customHeight="1">
      <c r="A222" s="110" t="s">
        <v>188</v>
      </c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1:10" ht="15" customHeight="1">
      <c r="A223" s="114" t="s">
        <v>176</v>
      </c>
      <c r="B223" s="114"/>
      <c r="C223" s="114"/>
      <c r="D223" s="114"/>
      <c r="E223" s="114"/>
      <c r="F223" s="114"/>
      <c r="G223" s="114"/>
      <c r="H223" s="114"/>
      <c r="I223" s="114"/>
      <c r="J223" s="114"/>
    </row>
    <row r="224" spans="1:10" ht="15" customHeight="1">
      <c r="A224" s="114" t="s">
        <v>179</v>
      </c>
      <c r="B224" s="114"/>
      <c r="C224" s="114"/>
      <c r="D224" s="114"/>
      <c r="E224" s="114"/>
      <c r="F224" s="114"/>
      <c r="G224" s="114"/>
      <c r="H224" s="114"/>
      <c r="I224" s="114"/>
      <c r="J224" s="114"/>
    </row>
    <row r="225" ht="15">
      <c r="J225" s="3" t="s">
        <v>3</v>
      </c>
    </row>
    <row r="226" spans="1:10" ht="72.75" customHeight="1">
      <c r="A226" s="109" t="s">
        <v>36</v>
      </c>
      <c r="B226" s="109" t="s">
        <v>5</v>
      </c>
      <c r="C226" s="109" t="s">
        <v>37</v>
      </c>
      <c r="D226" s="109" t="s">
        <v>64</v>
      </c>
      <c r="E226" s="109" t="s">
        <v>38</v>
      </c>
      <c r="F226" s="109" t="s">
        <v>39</v>
      </c>
      <c r="G226" s="109" t="s">
        <v>65</v>
      </c>
      <c r="H226" s="109" t="s">
        <v>40</v>
      </c>
      <c r="I226" s="109"/>
      <c r="J226" s="109" t="s">
        <v>66</v>
      </c>
    </row>
    <row r="227" spans="1:10" ht="70.5" customHeight="1">
      <c r="A227" s="109"/>
      <c r="B227" s="109"/>
      <c r="C227" s="109"/>
      <c r="D227" s="109"/>
      <c r="E227" s="109"/>
      <c r="F227" s="109"/>
      <c r="G227" s="109"/>
      <c r="H227" s="4" t="s">
        <v>41</v>
      </c>
      <c r="I227" s="4" t="s">
        <v>42</v>
      </c>
      <c r="J227" s="109"/>
    </row>
    <row r="228" spans="1:10" ht="15">
      <c r="A228" s="4">
        <v>1</v>
      </c>
      <c r="B228" s="4">
        <v>2</v>
      </c>
      <c r="C228" s="4">
        <v>3</v>
      </c>
      <c r="D228" s="4">
        <v>4</v>
      </c>
      <c r="E228" s="4">
        <v>5</v>
      </c>
      <c r="F228" s="4">
        <v>6</v>
      </c>
      <c r="G228" s="4">
        <v>7</v>
      </c>
      <c r="H228" s="4">
        <v>8</v>
      </c>
      <c r="I228" s="4">
        <v>9</v>
      </c>
      <c r="J228" s="4">
        <v>10</v>
      </c>
    </row>
    <row r="229" spans="1:11" ht="15">
      <c r="A229" s="20">
        <v>2111</v>
      </c>
      <c r="B229" s="18" t="s">
        <v>120</v>
      </c>
      <c r="C229" s="41">
        <v>1023900</v>
      </c>
      <c r="D229" s="41">
        <v>1023900</v>
      </c>
      <c r="E229" s="41">
        <v>0</v>
      </c>
      <c r="F229" s="41"/>
      <c r="G229" s="41">
        <f>F229-E229</f>
        <v>0</v>
      </c>
      <c r="H229" s="41"/>
      <c r="I229" s="41"/>
      <c r="J229" s="41">
        <f>D229+F229</f>
        <v>1023900</v>
      </c>
      <c r="K229" s="38"/>
    </row>
    <row r="230" spans="1:11" ht="15">
      <c r="A230" s="20">
        <v>2120</v>
      </c>
      <c r="B230" s="18" t="s">
        <v>121</v>
      </c>
      <c r="C230" s="41">
        <v>215179</v>
      </c>
      <c r="D230" s="41">
        <v>215178</v>
      </c>
      <c r="E230" s="41">
        <v>0</v>
      </c>
      <c r="F230" s="41"/>
      <c r="G230" s="41">
        <f aca="true" t="shared" si="6" ref="G230:G238">F230-E230</f>
        <v>0</v>
      </c>
      <c r="H230" s="41"/>
      <c r="I230" s="41"/>
      <c r="J230" s="41">
        <f aca="true" t="shared" si="7" ref="J230:J237">D230+F230</f>
        <v>215178</v>
      </c>
      <c r="K230" s="38"/>
    </row>
    <row r="231" spans="1:11" ht="26.25">
      <c r="A231" s="20">
        <v>2210</v>
      </c>
      <c r="B231" s="18" t="s">
        <v>122</v>
      </c>
      <c r="C231" s="41">
        <v>128272</v>
      </c>
      <c r="D231" s="41">
        <v>64998</v>
      </c>
      <c r="E231" s="41">
        <v>0</v>
      </c>
      <c r="F231" s="41">
        <v>63274</v>
      </c>
      <c r="G231" s="41">
        <f t="shared" si="6"/>
        <v>63274</v>
      </c>
      <c r="H231" s="41">
        <v>63274</v>
      </c>
      <c r="I231" s="41"/>
      <c r="J231" s="41">
        <f t="shared" si="7"/>
        <v>128272</v>
      </c>
      <c r="K231" s="38"/>
    </row>
    <row r="232" spans="1:11" ht="15">
      <c r="A232" s="20">
        <v>2230</v>
      </c>
      <c r="B232" s="18" t="s">
        <v>124</v>
      </c>
      <c r="C232" s="41">
        <v>186089</v>
      </c>
      <c r="D232" s="41">
        <v>186089</v>
      </c>
      <c r="E232" s="41"/>
      <c r="F232" s="41"/>
      <c r="G232" s="41"/>
      <c r="H232" s="41"/>
      <c r="I232" s="41"/>
      <c r="J232" s="41">
        <f t="shared" si="7"/>
        <v>186089</v>
      </c>
      <c r="K232" s="38"/>
    </row>
    <row r="233" spans="1:11" ht="15">
      <c r="A233" s="20">
        <v>2240</v>
      </c>
      <c r="B233" s="18" t="s">
        <v>125</v>
      </c>
      <c r="C233" s="41">
        <v>69590</v>
      </c>
      <c r="D233" s="41">
        <v>68263</v>
      </c>
      <c r="E233" s="41">
        <v>0</v>
      </c>
      <c r="F233" s="41">
        <v>895</v>
      </c>
      <c r="G233" s="41">
        <f t="shared" si="6"/>
        <v>895</v>
      </c>
      <c r="H233" s="41">
        <v>895</v>
      </c>
      <c r="I233" s="41"/>
      <c r="J233" s="41">
        <f t="shared" si="7"/>
        <v>69158</v>
      </c>
      <c r="K233" s="38"/>
    </row>
    <row r="234" spans="1:11" ht="15">
      <c r="A234" s="20">
        <v>2250</v>
      </c>
      <c r="B234" s="18" t="s">
        <v>126</v>
      </c>
      <c r="C234" s="41">
        <v>2010</v>
      </c>
      <c r="D234" s="41">
        <v>1560</v>
      </c>
      <c r="E234" s="41">
        <v>0</v>
      </c>
      <c r="F234" s="41">
        <v>450</v>
      </c>
      <c r="G234" s="41">
        <f t="shared" si="6"/>
        <v>450</v>
      </c>
      <c r="H234" s="41">
        <v>450</v>
      </c>
      <c r="I234" s="41"/>
      <c r="J234" s="41">
        <f t="shared" si="7"/>
        <v>2010</v>
      </c>
      <c r="K234" s="38"/>
    </row>
    <row r="235" spans="1:11" ht="26.25">
      <c r="A235" s="20">
        <v>2270</v>
      </c>
      <c r="B235" s="18" t="s">
        <v>127</v>
      </c>
      <c r="C235" s="42">
        <v>163800</v>
      </c>
      <c r="D235" s="41">
        <v>161166</v>
      </c>
      <c r="E235" s="41">
        <v>0</v>
      </c>
      <c r="F235" s="41"/>
      <c r="G235" s="41">
        <f t="shared" si="6"/>
        <v>0</v>
      </c>
      <c r="H235" s="41"/>
      <c r="I235" s="41"/>
      <c r="J235" s="41">
        <f t="shared" si="7"/>
        <v>161166</v>
      </c>
      <c r="K235" s="38"/>
    </row>
    <row r="236" spans="1:11" ht="39">
      <c r="A236" s="20">
        <v>2282</v>
      </c>
      <c r="B236" s="18" t="s">
        <v>128</v>
      </c>
      <c r="C236" s="41">
        <v>1500</v>
      </c>
      <c r="D236" s="41">
        <v>1390</v>
      </c>
      <c r="E236" s="41">
        <v>0</v>
      </c>
      <c r="F236" s="41"/>
      <c r="G236" s="41">
        <f t="shared" si="6"/>
        <v>0</v>
      </c>
      <c r="H236" s="41"/>
      <c r="I236" s="41"/>
      <c r="J236" s="41">
        <f t="shared" si="7"/>
        <v>1390</v>
      </c>
      <c r="K236" s="38"/>
    </row>
    <row r="237" spans="1:11" ht="15">
      <c r="A237" s="19">
        <v>2800</v>
      </c>
      <c r="B237" s="18" t="s">
        <v>130</v>
      </c>
      <c r="C237" s="41">
        <v>1060</v>
      </c>
      <c r="D237" s="41">
        <v>906</v>
      </c>
      <c r="E237" s="41">
        <v>0</v>
      </c>
      <c r="F237" s="41"/>
      <c r="G237" s="41">
        <f t="shared" si="6"/>
        <v>0</v>
      </c>
      <c r="H237" s="41"/>
      <c r="I237" s="41"/>
      <c r="J237" s="41">
        <f t="shared" si="7"/>
        <v>906</v>
      </c>
      <c r="K237" s="38"/>
    </row>
    <row r="238" spans="1:11" ht="26.25">
      <c r="A238" s="20">
        <v>3110</v>
      </c>
      <c r="B238" s="18" t="s">
        <v>131</v>
      </c>
      <c r="C238" s="41"/>
      <c r="D238" s="41"/>
      <c r="E238" s="41">
        <v>0</v>
      </c>
      <c r="F238" s="41"/>
      <c r="G238" s="41">
        <f t="shared" si="6"/>
        <v>0</v>
      </c>
      <c r="H238" s="41"/>
      <c r="I238" s="41"/>
      <c r="J238" s="41">
        <f>D238+F238</f>
        <v>0</v>
      </c>
      <c r="K238" s="38"/>
    </row>
    <row r="239" spans="1:10" ht="15">
      <c r="A239" s="4" t="s">
        <v>9</v>
      </c>
      <c r="B239" s="4" t="s">
        <v>12</v>
      </c>
      <c r="C239" s="40">
        <f>SUM(C229:C238)</f>
        <v>1791400</v>
      </c>
      <c r="D239" s="40">
        <f>SUM(D229:D238)</f>
        <v>1723450</v>
      </c>
      <c r="E239" s="41" t="s">
        <v>9</v>
      </c>
      <c r="F239" s="43">
        <f>SUM(F229:F238)</f>
        <v>64619</v>
      </c>
      <c r="G239" s="41" t="s">
        <v>9</v>
      </c>
      <c r="H239" s="43">
        <f>SUM(H229:H238)</f>
        <v>64619</v>
      </c>
      <c r="I239" s="43">
        <f>SUM(I229:I238)</f>
        <v>0</v>
      </c>
      <c r="J239" s="43">
        <f>SUM(J229:J238)</f>
        <v>1788069</v>
      </c>
    </row>
    <row r="242" spans="1:12" ht="15" customHeight="1">
      <c r="A242" s="120" t="s">
        <v>180</v>
      </c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ht="15">
      <c r="L243" s="3" t="s">
        <v>3</v>
      </c>
    </row>
    <row r="244" spans="1:12" ht="15">
      <c r="A244" s="109" t="s">
        <v>36</v>
      </c>
      <c r="B244" s="109" t="s">
        <v>5</v>
      </c>
      <c r="C244" s="115" t="s">
        <v>178</v>
      </c>
      <c r="D244" s="116"/>
      <c r="E244" s="116"/>
      <c r="F244" s="116"/>
      <c r="G244" s="117"/>
      <c r="H244" s="109" t="s">
        <v>115</v>
      </c>
      <c r="I244" s="109"/>
      <c r="J244" s="109"/>
      <c r="K244" s="109"/>
      <c r="L244" s="109"/>
    </row>
    <row r="245" spans="1:12" ht="119.25" customHeight="1">
      <c r="A245" s="109"/>
      <c r="B245" s="109"/>
      <c r="C245" s="109" t="s">
        <v>43</v>
      </c>
      <c r="D245" s="109" t="s">
        <v>44</v>
      </c>
      <c r="E245" s="109" t="s">
        <v>45</v>
      </c>
      <c r="F245" s="109"/>
      <c r="G245" s="109" t="s">
        <v>67</v>
      </c>
      <c r="H245" s="109" t="s">
        <v>46</v>
      </c>
      <c r="I245" s="109" t="s">
        <v>68</v>
      </c>
      <c r="J245" s="109" t="s">
        <v>45</v>
      </c>
      <c r="K245" s="109"/>
      <c r="L245" s="109" t="s">
        <v>69</v>
      </c>
    </row>
    <row r="246" spans="1:12" ht="45.75" customHeight="1">
      <c r="A246" s="109"/>
      <c r="B246" s="109"/>
      <c r="C246" s="109"/>
      <c r="D246" s="109"/>
      <c r="E246" s="4" t="s">
        <v>41</v>
      </c>
      <c r="F246" s="4" t="s">
        <v>42</v>
      </c>
      <c r="G246" s="109"/>
      <c r="H246" s="109"/>
      <c r="I246" s="109"/>
      <c r="J246" s="4" t="s">
        <v>41</v>
      </c>
      <c r="K246" s="4" t="s">
        <v>42</v>
      </c>
      <c r="L246" s="109"/>
    </row>
    <row r="247" spans="1:12" ht="15">
      <c r="A247" s="4">
        <v>1</v>
      </c>
      <c r="B247" s="4">
        <v>2</v>
      </c>
      <c r="C247" s="4">
        <v>3</v>
      </c>
      <c r="D247" s="4">
        <v>4</v>
      </c>
      <c r="E247" s="4">
        <v>5</v>
      </c>
      <c r="F247" s="4">
        <v>6</v>
      </c>
      <c r="G247" s="4">
        <v>7</v>
      </c>
      <c r="H247" s="4">
        <v>8</v>
      </c>
      <c r="I247" s="4">
        <v>9</v>
      </c>
      <c r="J247" s="4">
        <v>10</v>
      </c>
      <c r="K247" s="4">
        <v>11</v>
      </c>
      <c r="L247" s="4">
        <v>12</v>
      </c>
    </row>
    <row r="248" spans="1:12" ht="15">
      <c r="A248" s="20">
        <v>2111</v>
      </c>
      <c r="B248" s="18" t="s">
        <v>120</v>
      </c>
      <c r="C248" s="41">
        <v>1153200</v>
      </c>
      <c r="D248" s="41">
        <f aca="true" t="shared" si="8" ref="D248:E250">F229</f>
        <v>0</v>
      </c>
      <c r="E248" s="41"/>
      <c r="F248" s="41"/>
      <c r="G248" s="41">
        <f>C248-E248</f>
        <v>1153200</v>
      </c>
      <c r="H248" s="41">
        <v>2133300</v>
      </c>
      <c r="I248" s="41">
        <f>D248-E248-F248</f>
        <v>0</v>
      </c>
      <c r="J248" s="41"/>
      <c r="K248" s="41"/>
      <c r="L248" s="41">
        <f>H248-I248</f>
        <v>2133300</v>
      </c>
    </row>
    <row r="249" spans="1:12" ht="15">
      <c r="A249" s="20">
        <v>2120</v>
      </c>
      <c r="B249" s="18" t="s">
        <v>121</v>
      </c>
      <c r="C249" s="41">
        <v>242900</v>
      </c>
      <c r="D249" s="41">
        <f t="shared" si="8"/>
        <v>0</v>
      </c>
      <c r="E249" s="41"/>
      <c r="F249" s="41"/>
      <c r="G249" s="41">
        <f aca="true" t="shared" si="9" ref="G249:G256">C249-E249</f>
        <v>242900</v>
      </c>
      <c r="H249" s="41">
        <v>469400</v>
      </c>
      <c r="I249" s="41">
        <f aca="true" t="shared" si="10" ref="I249:I257">D249-E249-F249</f>
        <v>0</v>
      </c>
      <c r="J249" s="41"/>
      <c r="K249" s="41"/>
      <c r="L249" s="41">
        <f aca="true" t="shared" si="11" ref="L249:L257">H249-I249</f>
        <v>469400</v>
      </c>
    </row>
    <row r="250" spans="1:12" ht="26.25">
      <c r="A250" s="20">
        <v>2210</v>
      </c>
      <c r="B250" s="18" t="s">
        <v>122</v>
      </c>
      <c r="C250" s="41">
        <v>189677</v>
      </c>
      <c r="D250" s="41">
        <f t="shared" si="8"/>
        <v>63274</v>
      </c>
      <c r="E250" s="41">
        <f t="shared" si="8"/>
        <v>63274</v>
      </c>
      <c r="F250" s="41"/>
      <c r="G250" s="41">
        <f t="shared" si="9"/>
        <v>126403</v>
      </c>
      <c r="H250" s="41">
        <v>140000</v>
      </c>
      <c r="I250" s="41">
        <f t="shared" si="10"/>
        <v>0</v>
      </c>
      <c r="J250" s="41"/>
      <c r="K250" s="41"/>
      <c r="L250" s="41">
        <f t="shared" si="11"/>
        <v>140000</v>
      </c>
    </row>
    <row r="251" spans="1:12" ht="15">
      <c r="A251" s="20">
        <v>2230</v>
      </c>
      <c r="B251" s="18" t="s">
        <v>124</v>
      </c>
      <c r="C251" s="41">
        <v>207000</v>
      </c>
      <c r="D251" s="41"/>
      <c r="E251" s="41"/>
      <c r="F251" s="41"/>
      <c r="G251" s="41">
        <f t="shared" si="9"/>
        <v>207000</v>
      </c>
      <c r="H251" s="41">
        <v>350000</v>
      </c>
      <c r="I251" s="41"/>
      <c r="J251" s="41"/>
      <c r="K251" s="41"/>
      <c r="L251" s="41"/>
    </row>
    <row r="252" spans="1:12" ht="15">
      <c r="A252" s="20">
        <v>2240</v>
      </c>
      <c r="B252" s="18" t="s">
        <v>125</v>
      </c>
      <c r="C252" s="41">
        <v>202423</v>
      </c>
      <c r="D252" s="41">
        <f>F233</f>
        <v>895</v>
      </c>
      <c r="E252" s="41">
        <f>G233</f>
        <v>895</v>
      </c>
      <c r="F252" s="41"/>
      <c r="G252" s="41">
        <f t="shared" si="9"/>
        <v>201528</v>
      </c>
      <c r="H252" s="41">
        <v>616400</v>
      </c>
      <c r="I252" s="41">
        <f t="shared" si="10"/>
        <v>0</v>
      </c>
      <c r="J252" s="41"/>
      <c r="K252" s="41"/>
      <c r="L252" s="41">
        <f t="shared" si="11"/>
        <v>616400</v>
      </c>
    </row>
    <row r="253" spans="1:12" ht="15">
      <c r="A253" s="20">
        <v>2250</v>
      </c>
      <c r="B253" s="18" t="s">
        <v>126</v>
      </c>
      <c r="C253" s="41">
        <v>1970</v>
      </c>
      <c r="D253" s="41">
        <f>F234</f>
        <v>450</v>
      </c>
      <c r="E253" s="41">
        <f>G234</f>
        <v>450</v>
      </c>
      <c r="F253" s="41"/>
      <c r="G253" s="41">
        <f t="shared" si="9"/>
        <v>1520</v>
      </c>
      <c r="H253" s="41">
        <v>2500</v>
      </c>
      <c r="I253" s="41">
        <f t="shared" si="10"/>
        <v>0</v>
      </c>
      <c r="J253" s="41"/>
      <c r="K253" s="41"/>
      <c r="L253" s="41">
        <f t="shared" si="11"/>
        <v>2500</v>
      </c>
    </row>
    <row r="254" spans="1:12" ht="26.25">
      <c r="A254" s="20">
        <v>2270</v>
      </c>
      <c r="B254" s="18" t="s">
        <v>127</v>
      </c>
      <c r="C254" s="41">
        <v>186400</v>
      </c>
      <c r="D254" s="41">
        <f>F235</f>
        <v>0</v>
      </c>
      <c r="E254" s="41"/>
      <c r="F254" s="41"/>
      <c r="G254" s="41">
        <f t="shared" si="9"/>
        <v>186400</v>
      </c>
      <c r="H254" s="41">
        <v>248000</v>
      </c>
      <c r="I254" s="41">
        <f t="shared" si="10"/>
        <v>0</v>
      </c>
      <c r="J254" s="41"/>
      <c r="K254" s="41"/>
      <c r="L254" s="41">
        <f t="shared" si="11"/>
        <v>248000</v>
      </c>
    </row>
    <row r="255" spans="1:12" ht="39">
      <c r="A255" s="20">
        <v>2282</v>
      </c>
      <c r="B255" s="18" t="s">
        <v>128</v>
      </c>
      <c r="C255" s="41">
        <v>1053</v>
      </c>
      <c r="D255" s="41">
        <f>F236</f>
        <v>0</v>
      </c>
      <c r="E255" s="41"/>
      <c r="F255" s="41"/>
      <c r="G255" s="41">
        <f t="shared" si="9"/>
        <v>1053</v>
      </c>
      <c r="H255" s="41">
        <v>3000</v>
      </c>
      <c r="I255" s="41">
        <f t="shared" si="10"/>
        <v>0</v>
      </c>
      <c r="J255" s="41"/>
      <c r="K255" s="41"/>
      <c r="L255" s="41">
        <f t="shared" si="11"/>
        <v>3000</v>
      </c>
    </row>
    <row r="256" spans="1:12" ht="15">
      <c r="A256" s="19">
        <v>2800</v>
      </c>
      <c r="B256" s="18" t="s">
        <v>130</v>
      </c>
      <c r="C256" s="41">
        <v>877</v>
      </c>
      <c r="D256" s="41">
        <f>F237</f>
        <v>0</v>
      </c>
      <c r="E256" s="41"/>
      <c r="F256" s="41"/>
      <c r="G256" s="41">
        <f t="shared" si="9"/>
        <v>877</v>
      </c>
      <c r="H256" s="41">
        <v>3000</v>
      </c>
      <c r="I256" s="41">
        <f t="shared" si="10"/>
        <v>0</v>
      </c>
      <c r="J256" s="41"/>
      <c r="K256" s="41"/>
      <c r="L256" s="41">
        <f t="shared" si="11"/>
        <v>3000</v>
      </c>
    </row>
    <row r="257" spans="1:12" ht="26.25">
      <c r="A257" s="20">
        <v>3110</v>
      </c>
      <c r="B257" s="18" t="s">
        <v>131</v>
      </c>
      <c r="C257" s="41"/>
      <c r="D257" s="41">
        <f>F238</f>
        <v>0</v>
      </c>
      <c r="E257" s="41"/>
      <c r="F257" s="41"/>
      <c r="G257" s="41">
        <f>C257-E257</f>
        <v>0</v>
      </c>
      <c r="H257" s="41"/>
      <c r="I257" s="41">
        <f t="shared" si="10"/>
        <v>0</v>
      </c>
      <c r="J257" s="41"/>
      <c r="K257" s="41"/>
      <c r="L257" s="41">
        <f t="shared" si="11"/>
        <v>0</v>
      </c>
    </row>
    <row r="258" spans="1:15" ht="15">
      <c r="A258" s="4" t="s">
        <v>9</v>
      </c>
      <c r="B258" s="4" t="s">
        <v>12</v>
      </c>
      <c r="C258" s="40">
        <f aca="true" t="shared" si="12" ref="C258:L258">SUM(C248:C257)</f>
        <v>2185500</v>
      </c>
      <c r="D258" s="40">
        <f t="shared" si="12"/>
        <v>64619</v>
      </c>
      <c r="E258" s="40">
        <f t="shared" si="12"/>
        <v>64619</v>
      </c>
      <c r="F258" s="40">
        <f t="shared" si="12"/>
        <v>0</v>
      </c>
      <c r="G258" s="40">
        <f t="shared" si="12"/>
        <v>2120881</v>
      </c>
      <c r="H258" s="40">
        <f t="shared" si="12"/>
        <v>3965600</v>
      </c>
      <c r="I258" s="40">
        <f t="shared" si="12"/>
        <v>0</v>
      </c>
      <c r="J258" s="40">
        <f t="shared" si="12"/>
        <v>0</v>
      </c>
      <c r="K258" s="40">
        <f t="shared" si="12"/>
        <v>0</v>
      </c>
      <c r="L258" s="40">
        <f t="shared" si="12"/>
        <v>3615600</v>
      </c>
      <c r="O258" s="21"/>
    </row>
    <row r="261" spans="1:9" ht="15" customHeight="1">
      <c r="A261" s="120" t="s">
        <v>181</v>
      </c>
      <c r="B261" s="120"/>
      <c r="C261" s="120"/>
      <c r="D261" s="120"/>
      <c r="E261" s="120"/>
      <c r="F261" s="120"/>
      <c r="G261" s="120"/>
      <c r="H261" s="120"/>
      <c r="I261" s="120"/>
    </row>
    <row r="262" ht="15">
      <c r="I262" s="3" t="s">
        <v>3</v>
      </c>
    </row>
    <row r="263" spans="1:9" ht="136.5" customHeight="1">
      <c r="A263" s="4" t="s">
        <v>36</v>
      </c>
      <c r="B263" s="4" t="s">
        <v>5</v>
      </c>
      <c r="C263" s="4" t="s">
        <v>37</v>
      </c>
      <c r="D263" s="4" t="s">
        <v>47</v>
      </c>
      <c r="E263" s="4" t="s">
        <v>182</v>
      </c>
      <c r="F263" s="4" t="s">
        <v>183</v>
      </c>
      <c r="G263" s="4" t="s">
        <v>184</v>
      </c>
      <c r="H263" s="4" t="s">
        <v>48</v>
      </c>
      <c r="I263" s="4" t="s">
        <v>49</v>
      </c>
    </row>
    <row r="264" spans="1:9" ht="12" customHeight="1">
      <c r="A264" s="4">
        <v>1</v>
      </c>
      <c r="B264" s="4">
        <v>2</v>
      </c>
      <c r="C264" s="4">
        <v>3</v>
      </c>
      <c r="D264" s="4">
        <v>4</v>
      </c>
      <c r="E264" s="4">
        <v>5</v>
      </c>
      <c r="F264" s="4">
        <v>6</v>
      </c>
      <c r="G264" s="4">
        <v>7</v>
      </c>
      <c r="H264" s="4">
        <v>8</v>
      </c>
      <c r="I264" s="4">
        <v>9</v>
      </c>
    </row>
    <row r="265" spans="1:9" ht="15">
      <c r="A265" s="20">
        <v>2111</v>
      </c>
      <c r="B265" s="18" t="s">
        <v>120</v>
      </c>
      <c r="C265" s="41">
        <v>1023900</v>
      </c>
      <c r="D265" s="41">
        <v>1023900</v>
      </c>
      <c r="E265" s="4">
        <v>0</v>
      </c>
      <c r="F265" s="4">
        <v>0</v>
      </c>
      <c r="G265" s="4">
        <v>0</v>
      </c>
      <c r="H265" s="4"/>
      <c r="I265" s="4"/>
    </row>
    <row r="266" spans="1:9" ht="15">
      <c r="A266" s="20">
        <v>2120</v>
      </c>
      <c r="B266" s="18" t="s">
        <v>121</v>
      </c>
      <c r="C266" s="41">
        <v>215179</v>
      </c>
      <c r="D266" s="41">
        <v>215178</v>
      </c>
      <c r="E266" s="4">
        <v>0</v>
      </c>
      <c r="F266" s="4">
        <v>0</v>
      </c>
      <c r="G266" s="4">
        <v>0</v>
      </c>
      <c r="H266" s="4" t="s">
        <v>9</v>
      </c>
      <c r="I266" s="4" t="s">
        <v>9</v>
      </c>
    </row>
    <row r="267" spans="1:9" ht="26.25">
      <c r="A267" s="20">
        <v>2210</v>
      </c>
      <c r="B267" s="18" t="s">
        <v>122</v>
      </c>
      <c r="C267" s="41">
        <v>128272</v>
      </c>
      <c r="D267" s="41">
        <v>64998</v>
      </c>
      <c r="E267" s="4">
        <v>0</v>
      </c>
      <c r="F267" s="4">
        <v>0</v>
      </c>
      <c r="G267" s="4">
        <v>0</v>
      </c>
      <c r="H267" s="4"/>
      <c r="I267" s="4"/>
    </row>
    <row r="268" spans="1:9" ht="15">
      <c r="A268" s="20">
        <v>2230</v>
      </c>
      <c r="B268" s="18" t="s">
        <v>124</v>
      </c>
      <c r="C268" s="41">
        <v>186089</v>
      </c>
      <c r="D268" s="41">
        <v>186089</v>
      </c>
      <c r="E268" s="4"/>
      <c r="F268" s="4"/>
      <c r="G268" s="4"/>
      <c r="H268" s="4"/>
      <c r="I268" s="4"/>
    </row>
    <row r="269" spans="1:9" ht="15">
      <c r="A269" s="20">
        <v>2240</v>
      </c>
      <c r="B269" s="18" t="s">
        <v>125</v>
      </c>
      <c r="C269" s="41">
        <v>69590</v>
      </c>
      <c r="D269" s="41">
        <v>68263</v>
      </c>
      <c r="E269" s="4">
        <v>0</v>
      </c>
      <c r="F269" s="4">
        <v>0</v>
      </c>
      <c r="G269" s="4">
        <v>0</v>
      </c>
      <c r="H269" s="4"/>
      <c r="I269" s="4"/>
    </row>
    <row r="270" spans="1:9" ht="15">
      <c r="A270" s="20">
        <v>2250</v>
      </c>
      <c r="B270" s="18" t="s">
        <v>126</v>
      </c>
      <c r="C270" s="41">
        <v>2010</v>
      </c>
      <c r="D270" s="41">
        <v>1560</v>
      </c>
      <c r="E270" s="4">
        <v>0</v>
      </c>
      <c r="F270" s="4">
        <v>0</v>
      </c>
      <c r="G270" s="4">
        <v>0</v>
      </c>
      <c r="H270" s="4"/>
      <c r="I270" s="4"/>
    </row>
    <row r="271" spans="1:9" ht="26.25">
      <c r="A271" s="20">
        <v>2270</v>
      </c>
      <c r="B271" s="18" t="s">
        <v>127</v>
      </c>
      <c r="C271" s="42">
        <v>163800</v>
      </c>
      <c r="D271" s="41">
        <v>161166</v>
      </c>
      <c r="E271" s="4">
        <v>0</v>
      </c>
      <c r="F271" s="4">
        <v>0</v>
      </c>
      <c r="G271" s="4">
        <v>0</v>
      </c>
      <c r="H271" s="4"/>
      <c r="I271" s="4"/>
    </row>
    <row r="272" spans="1:9" ht="39">
      <c r="A272" s="20">
        <v>2282</v>
      </c>
      <c r="B272" s="18" t="s">
        <v>128</v>
      </c>
      <c r="C272" s="41">
        <v>1500</v>
      </c>
      <c r="D272" s="41">
        <v>1390</v>
      </c>
      <c r="E272" s="4">
        <v>0</v>
      </c>
      <c r="F272" s="4">
        <v>0</v>
      </c>
      <c r="G272" s="4">
        <v>0</v>
      </c>
      <c r="H272" s="4"/>
      <c r="I272" s="4"/>
    </row>
    <row r="273" spans="1:9" ht="15">
      <c r="A273" s="19">
        <v>2800</v>
      </c>
      <c r="B273" s="18" t="s">
        <v>130</v>
      </c>
      <c r="C273" s="41">
        <v>1060</v>
      </c>
      <c r="D273" s="41">
        <v>906</v>
      </c>
      <c r="E273" s="4">
        <v>0</v>
      </c>
      <c r="F273" s="4">
        <v>0</v>
      </c>
      <c r="G273" s="4">
        <v>0</v>
      </c>
      <c r="H273" s="4" t="s">
        <v>9</v>
      </c>
      <c r="I273" s="4" t="s">
        <v>9</v>
      </c>
    </row>
    <row r="274" spans="1:9" ht="26.25">
      <c r="A274" s="20">
        <v>3110</v>
      </c>
      <c r="B274" s="18" t="s">
        <v>131</v>
      </c>
      <c r="C274" s="41"/>
      <c r="D274" s="41"/>
      <c r="E274" s="4">
        <v>0</v>
      </c>
      <c r="F274" s="4">
        <v>0</v>
      </c>
      <c r="G274" s="4">
        <v>0</v>
      </c>
      <c r="H274" s="4"/>
      <c r="I274" s="4"/>
    </row>
    <row r="275" spans="1:9" ht="15">
      <c r="A275" s="4" t="s">
        <v>9</v>
      </c>
      <c r="B275" s="4" t="s">
        <v>12</v>
      </c>
      <c r="C275" s="5">
        <f>SUM(C265:C274)</f>
        <v>1791400</v>
      </c>
      <c r="D275" s="5">
        <f>SUM(D265:D274)</f>
        <v>1723450</v>
      </c>
      <c r="E275" s="4">
        <f>SUM(E265:E274)</f>
        <v>0</v>
      </c>
      <c r="F275" s="4">
        <f>SUM(F265:F274)</f>
        <v>0</v>
      </c>
      <c r="G275" s="4">
        <f>SUM(G265:G274)</f>
        <v>0</v>
      </c>
      <c r="H275" s="4" t="s">
        <v>9</v>
      </c>
      <c r="I275" s="4" t="s">
        <v>9</v>
      </c>
    </row>
    <row r="278" spans="1:9" ht="15" customHeight="1">
      <c r="A278" s="133" t="s">
        <v>185</v>
      </c>
      <c r="B278" s="133"/>
      <c r="C278" s="133"/>
      <c r="D278" s="133"/>
      <c r="E278" s="133"/>
      <c r="F278" s="133"/>
      <c r="G278" s="133"/>
      <c r="H278" s="133"/>
      <c r="I278" s="133"/>
    </row>
    <row r="279" spans="1:9" ht="63" customHeight="1">
      <c r="A279" s="110" t="s">
        <v>195</v>
      </c>
      <c r="B279" s="112"/>
      <c r="C279" s="112"/>
      <c r="D279" s="112"/>
      <c r="E279" s="112"/>
      <c r="F279" s="112"/>
      <c r="G279" s="112"/>
      <c r="H279" s="112"/>
      <c r="I279" s="112"/>
    </row>
    <row r="280" spans="1:9" ht="45.75" customHeight="1">
      <c r="A280" s="114" t="s">
        <v>186</v>
      </c>
      <c r="B280" s="114"/>
      <c r="C280" s="114"/>
      <c r="D280" s="114"/>
      <c r="E280" s="114"/>
      <c r="F280" s="114"/>
      <c r="G280" s="114"/>
      <c r="H280" s="114"/>
      <c r="I280" s="114"/>
    </row>
    <row r="281" spans="1:9" ht="56.25" customHeight="1">
      <c r="A281" s="110" t="s">
        <v>215</v>
      </c>
      <c r="B281" s="113"/>
      <c r="C281" s="113"/>
      <c r="D281" s="113"/>
      <c r="E281" s="113"/>
      <c r="F281" s="113"/>
      <c r="G281" s="113"/>
      <c r="H281" s="113"/>
      <c r="I281" s="113"/>
    </row>
    <row r="282" spans="1:9" s="12" customFormat="1" ht="23.25" customHeight="1">
      <c r="A282" s="128" t="s">
        <v>75</v>
      </c>
      <c r="B282" s="128"/>
      <c r="C282" s="10"/>
      <c r="D282" s="11"/>
      <c r="G282" s="108" t="s">
        <v>78</v>
      </c>
      <c r="H282" s="108"/>
      <c r="I282" s="108"/>
    </row>
    <row r="283" spans="1:9" s="8" customFormat="1" ht="15" customHeight="1">
      <c r="A283" s="9"/>
      <c r="D283" s="7" t="s">
        <v>50</v>
      </c>
      <c r="G283" s="127" t="s">
        <v>51</v>
      </c>
      <c r="H283" s="127"/>
      <c r="I283" s="127"/>
    </row>
    <row r="284" spans="1:9" s="12" customFormat="1" ht="25.5" customHeight="1">
      <c r="A284" s="128" t="s">
        <v>76</v>
      </c>
      <c r="B284" s="128"/>
      <c r="C284" s="10"/>
      <c r="D284" s="11"/>
      <c r="G284" s="108" t="s">
        <v>77</v>
      </c>
      <c r="H284" s="108"/>
      <c r="I284" s="108"/>
    </row>
    <row r="285" spans="1:9" s="8" customFormat="1" ht="15" customHeight="1">
      <c r="A285" s="9"/>
      <c r="D285" s="7" t="s">
        <v>50</v>
      </c>
      <c r="G285" s="127" t="s">
        <v>51</v>
      </c>
      <c r="H285" s="127"/>
      <c r="I285" s="127"/>
    </row>
  </sheetData>
  <sheetProtection/>
  <mergeCells count="172">
    <mergeCell ref="A6:P6"/>
    <mergeCell ref="A7:N7"/>
    <mergeCell ref="O7:P7"/>
    <mergeCell ref="A8:N8"/>
    <mergeCell ref="O8:P8"/>
    <mergeCell ref="A9:N9"/>
    <mergeCell ref="O9:P9"/>
    <mergeCell ref="A10:N10"/>
    <mergeCell ref="O10:P10"/>
    <mergeCell ref="A11:L11"/>
    <mergeCell ref="M11:P11"/>
    <mergeCell ref="A12:L12"/>
    <mergeCell ref="M12:P12"/>
    <mergeCell ref="A14:N14"/>
    <mergeCell ref="A15:N15"/>
    <mergeCell ref="A16:N16"/>
    <mergeCell ref="A17:N17"/>
    <mergeCell ref="A18:N18"/>
    <mergeCell ref="A19:O19"/>
    <mergeCell ref="A20:P20"/>
    <mergeCell ref="A21:P21"/>
    <mergeCell ref="A22:P22"/>
    <mergeCell ref="AG22:CD22"/>
    <mergeCell ref="CE22:EC22"/>
    <mergeCell ref="ED22:GB22"/>
    <mergeCell ref="GC22:IA22"/>
    <mergeCell ref="A23:P23"/>
    <mergeCell ref="A24:N24"/>
    <mergeCell ref="A25:N25"/>
    <mergeCell ref="A27:A28"/>
    <mergeCell ref="B27:B28"/>
    <mergeCell ref="C27:F27"/>
    <mergeCell ref="G27:J27"/>
    <mergeCell ref="K27:N27"/>
    <mergeCell ref="A38:J38"/>
    <mergeCell ref="A40:A41"/>
    <mergeCell ref="B40:B41"/>
    <mergeCell ref="C40:F40"/>
    <mergeCell ref="G40:J40"/>
    <mergeCell ref="A52:N52"/>
    <mergeCell ref="A53:N53"/>
    <mergeCell ref="A55:A56"/>
    <mergeCell ref="B55:B56"/>
    <mergeCell ref="C55:F55"/>
    <mergeCell ref="G55:J55"/>
    <mergeCell ref="K55:N55"/>
    <mergeCell ref="A71:N71"/>
    <mergeCell ref="A73:A74"/>
    <mergeCell ref="B73:B74"/>
    <mergeCell ref="C73:F73"/>
    <mergeCell ref="G73:J73"/>
    <mergeCell ref="K73:N73"/>
    <mergeCell ref="A79:J79"/>
    <mergeCell ref="A81:A82"/>
    <mergeCell ref="B81:B82"/>
    <mergeCell ref="C81:F81"/>
    <mergeCell ref="G81:J81"/>
    <mergeCell ref="A98:J98"/>
    <mergeCell ref="A100:A101"/>
    <mergeCell ref="B100:B101"/>
    <mergeCell ref="C100:F100"/>
    <mergeCell ref="G100:J100"/>
    <mergeCell ref="A106:N106"/>
    <mergeCell ref="A107:N107"/>
    <mergeCell ref="A109:A110"/>
    <mergeCell ref="B109:B110"/>
    <mergeCell ref="C109:F109"/>
    <mergeCell ref="G109:J109"/>
    <mergeCell ref="K109:N109"/>
    <mergeCell ref="A118:J118"/>
    <mergeCell ref="C131:C132"/>
    <mergeCell ref="D131:D132"/>
    <mergeCell ref="E131:G131"/>
    <mergeCell ref="H131:J131"/>
    <mergeCell ref="A120:A121"/>
    <mergeCell ref="B120:B121"/>
    <mergeCell ref="C120:F120"/>
    <mergeCell ref="G120:J120"/>
    <mergeCell ref="A128:M128"/>
    <mergeCell ref="A129:M129"/>
    <mergeCell ref="K131:M131"/>
    <mergeCell ref="A148:J148"/>
    <mergeCell ref="A150:A151"/>
    <mergeCell ref="B150:B151"/>
    <mergeCell ref="C150:C151"/>
    <mergeCell ref="D150:D151"/>
    <mergeCell ref="E150:G150"/>
    <mergeCell ref="H150:J150"/>
    <mergeCell ref="A131:A132"/>
    <mergeCell ref="B131:B132"/>
    <mergeCell ref="A167:K167"/>
    <mergeCell ref="A169:A170"/>
    <mergeCell ref="B169:C169"/>
    <mergeCell ref="D169:E169"/>
    <mergeCell ref="F169:G169"/>
    <mergeCell ref="H169:I169"/>
    <mergeCell ref="J169:K169"/>
    <mergeCell ref="A180:N180"/>
    <mergeCell ref="A182:A184"/>
    <mergeCell ref="B182:B184"/>
    <mergeCell ref="C182:F182"/>
    <mergeCell ref="G182:J182"/>
    <mergeCell ref="K182:L182"/>
    <mergeCell ref="M182:N182"/>
    <mergeCell ref="C183:D183"/>
    <mergeCell ref="E183:F183"/>
    <mergeCell ref="G183:H183"/>
    <mergeCell ref="I183:J183"/>
    <mergeCell ref="K183:K184"/>
    <mergeCell ref="L183:L184"/>
    <mergeCell ref="M183:M184"/>
    <mergeCell ref="N183:N184"/>
    <mergeCell ref="A194:L194"/>
    <mergeCell ref="A195:L195"/>
    <mergeCell ref="A197:A198"/>
    <mergeCell ref="B197:B198"/>
    <mergeCell ref="C197:C198"/>
    <mergeCell ref="D197:F197"/>
    <mergeCell ref="G197:I197"/>
    <mergeCell ref="J197:L197"/>
    <mergeCell ref="A203:I203"/>
    <mergeCell ref="A205:A206"/>
    <mergeCell ref="B205:B206"/>
    <mergeCell ref="C205:C206"/>
    <mergeCell ref="D205:F205"/>
    <mergeCell ref="G205:I205"/>
    <mergeCell ref="F226:F227"/>
    <mergeCell ref="A212:M212"/>
    <mergeCell ref="A214:A215"/>
    <mergeCell ref="B214:B215"/>
    <mergeCell ref="C214:C215"/>
    <mergeCell ref="D214:E214"/>
    <mergeCell ref="F214:G214"/>
    <mergeCell ref="H214:I214"/>
    <mergeCell ref="J214:K214"/>
    <mergeCell ref="L214:M214"/>
    <mergeCell ref="D245:D246"/>
    <mergeCell ref="A221:J221"/>
    <mergeCell ref="A222:M222"/>
    <mergeCell ref="A223:J223"/>
    <mergeCell ref="A224:J224"/>
    <mergeCell ref="A226:A227"/>
    <mergeCell ref="B226:B227"/>
    <mergeCell ref="C226:C227"/>
    <mergeCell ref="D226:D227"/>
    <mergeCell ref="E226:E227"/>
    <mergeCell ref="L245:L246"/>
    <mergeCell ref="G226:G227"/>
    <mergeCell ref="H226:I226"/>
    <mergeCell ref="J226:J227"/>
    <mergeCell ref="A242:L242"/>
    <mergeCell ref="A244:A246"/>
    <mergeCell ref="B244:B246"/>
    <mergeCell ref="C244:G244"/>
    <mergeCell ref="H244:L244"/>
    <mergeCell ref="C245:C246"/>
    <mergeCell ref="G282:I282"/>
    <mergeCell ref="E245:F245"/>
    <mergeCell ref="G245:G246"/>
    <mergeCell ref="H245:H246"/>
    <mergeCell ref="I245:I246"/>
    <mergeCell ref="J245:K245"/>
    <mergeCell ref="G283:I283"/>
    <mergeCell ref="A284:B284"/>
    <mergeCell ref="G284:I284"/>
    <mergeCell ref="G285:I285"/>
    <mergeCell ref="A261:I261"/>
    <mergeCell ref="A278:I278"/>
    <mergeCell ref="A279:I279"/>
    <mergeCell ref="A280:I280"/>
    <mergeCell ref="A281:I281"/>
    <mergeCell ref="A282:B282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19"/>
  <sheetViews>
    <sheetView zoomScalePageLayoutView="0" workbookViewId="0" topLeftCell="A208">
      <selection activeCell="D209" sqref="D209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359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358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6" customHeight="1">
      <c r="A15" s="114" t="s">
        <v>406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48" customHeight="1">
      <c r="A16" s="114" t="s">
        <v>407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05" t="s">
        <v>302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0.25" customHeight="1">
      <c r="A21" s="105" t="s">
        <v>390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s="15" customFormat="1" ht="20.25" customHeight="1">
      <c r="A22" s="105" t="s">
        <v>401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236" s="15" customFormat="1" ht="18.75" customHeight="1">
      <c r="A23" s="105" t="s">
        <v>402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236" s="15" customFormat="1" ht="18.75" customHeight="1">
      <c r="A24" s="105" t="s">
        <v>403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</row>
    <row r="25" spans="1:32" s="15" customFormat="1" ht="15" customHeight="1">
      <c r="A25" s="105" t="s">
        <v>404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15" customHeight="1">
      <c r="A26" s="105" t="s">
        <v>405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80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15" customHeight="1">
      <c r="A27" s="14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14" ht="15">
      <c r="A28" s="114" t="s">
        <v>72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14" ht="15">
      <c r="A29" s="114" t="s">
        <v>111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0" ht="15">
      <c r="N30" s="3" t="s">
        <v>3</v>
      </c>
    </row>
    <row r="31" spans="1:14" ht="15">
      <c r="A31" s="109" t="s">
        <v>4</v>
      </c>
      <c r="B31" s="109" t="s">
        <v>5</v>
      </c>
      <c r="C31" s="109" t="s">
        <v>80</v>
      </c>
      <c r="D31" s="109"/>
      <c r="E31" s="109"/>
      <c r="F31" s="109"/>
      <c r="G31" s="109" t="s">
        <v>81</v>
      </c>
      <c r="H31" s="109"/>
      <c r="I31" s="109"/>
      <c r="J31" s="109"/>
      <c r="K31" s="109" t="s">
        <v>82</v>
      </c>
      <c r="L31" s="109"/>
      <c r="M31" s="109"/>
      <c r="N31" s="109"/>
    </row>
    <row r="32" spans="1:14" ht="68.25" customHeight="1">
      <c r="A32" s="109"/>
      <c r="B32" s="109"/>
      <c r="C32" s="4" t="s">
        <v>6</v>
      </c>
      <c r="D32" s="4" t="s">
        <v>7</v>
      </c>
      <c r="E32" s="4" t="s">
        <v>8</v>
      </c>
      <c r="F32" s="4" t="s">
        <v>54</v>
      </c>
      <c r="G32" s="4" t="s">
        <v>6</v>
      </c>
      <c r="H32" s="4" t="s">
        <v>7</v>
      </c>
      <c r="I32" s="4" t="s">
        <v>8</v>
      </c>
      <c r="J32" s="4" t="s">
        <v>52</v>
      </c>
      <c r="K32" s="4" t="s">
        <v>6</v>
      </c>
      <c r="L32" s="4" t="s">
        <v>7</v>
      </c>
      <c r="M32" s="4" t="s">
        <v>8</v>
      </c>
      <c r="N32" s="4" t="s">
        <v>53</v>
      </c>
    </row>
    <row r="33" spans="1:14" ht="15">
      <c r="A33" s="4">
        <v>1</v>
      </c>
      <c r="B33" s="4">
        <v>2</v>
      </c>
      <c r="C33" s="4">
        <v>3</v>
      </c>
      <c r="D33" s="4">
        <v>4</v>
      </c>
      <c r="E33" s="4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  <c r="K33" s="4">
        <v>11</v>
      </c>
      <c r="L33" s="4">
        <v>12</v>
      </c>
      <c r="M33" s="4">
        <v>13</v>
      </c>
      <c r="N33" s="4">
        <v>14</v>
      </c>
    </row>
    <row r="34" spans="1:14" ht="30">
      <c r="A34" s="4">
        <v>25010000</v>
      </c>
      <c r="B34" s="5" t="s">
        <v>10</v>
      </c>
      <c r="C34" s="41">
        <v>3729400</v>
      </c>
      <c r="D34" s="4" t="s">
        <v>11</v>
      </c>
      <c r="E34" s="4" t="s">
        <v>11</v>
      </c>
      <c r="F34" s="41">
        <v>1658200</v>
      </c>
      <c r="G34" s="41"/>
      <c r="H34" s="41" t="s">
        <v>11</v>
      </c>
      <c r="I34" s="41" t="s">
        <v>11</v>
      </c>
      <c r="J34" s="41">
        <f>G34</f>
        <v>0</v>
      </c>
      <c r="K34" s="41">
        <v>2667700</v>
      </c>
      <c r="L34" s="41" t="s">
        <v>11</v>
      </c>
      <c r="M34" s="41" t="s">
        <v>11</v>
      </c>
      <c r="N34" s="41">
        <f>K34</f>
        <v>2667700</v>
      </c>
    </row>
    <row r="35" spans="1:14" ht="15">
      <c r="A35" s="4" t="s">
        <v>9</v>
      </c>
      <c r="B35" s="4" t="s">
        <v>12</v>
      </c>
      <c r="C35" s="41">
        <f>C34</f>
        <v>3729400</v>
      </c>
      <c r="D35" s="4" t="s">
        <v>11</v>
      </c>
      <c r="E35" s="4" t="s">
        <v>11</v>
      </c>
      <c r="F35" s="41">
        <f>SUM(F34:F34)</f>
        <v>1658200</v>
      </c>
      <c r="G35" s="41">
        <f>G34</f>
        <v>0</v>
      </c>
      <c r="H35" s="41" t="s">
        <v>11</v>
      </c>
      <c r="I35" s="41" t="s">
        <v>11</v>
      </c>
      <c r="J35" s="41">
        <f>SUM(J34:J34)</f>
        <v>0</v>
      </c>
      <c r="K35" s="41">
        <f>K34</f>
        <v>2667700</v>
      </c>
      <c r="L35" s="41" t="s">
        <v>11</v>
      </c>
      <c r="M35" s="41" t="s">
        <v>11</v>
      </c>
      <c r="N35" s="41">
        <f>SUM(N34:N34)</f>
        <v>2667700</v>
      </c>
    </row>
    <row r="37" spans="1:10" ht="15">
      <c r="A37" s="120" t="s">
        <v>110</v>
      </c>
      <c r="B37" s="120"/>
      <c r="C37" s="120"/>
      <c r="D37" s="120"/>
      <c r="E37" s="120"/>
      <c r="F37" s="120"/>
      <c r="G37" s="120"/>
      <c r="H37" s="120"/>
      <c r="I37" s="120"/>
      <c r="J37" s="120"/>
    </row>
    <row r="38" ht="15">
      <c r="J38" s="3" t="s">
        <v>3</v>
      </c>
    </row>
    <row r="39" spans="1:10" ht="15">
      <c r="A39" s="109" t="s">
        <v>4</v>
      </c>
      <c r="B39" s="109" t="s">
        <v>5</v>
      </c>
      <c r="C39" s="109" t="s">
        <v>103</v>
      </c>
      <c r="D39" s="109"/>
      <c r="E39" s="109"/>
      <c r="F39" s="109"/>
      <c r="G39" s="109" t="s">
        <v>104</v>
      </c>
      <c r="H39" s="109"/>
      <c r="I39" s="109"/>
      <c r="J39" s="109"/>
    </row>
    <row r="40" spans="1:10" ht="60.75" customHeight="1">
      <c r="A40" s="109"/>
      <c r="B40" s="109"/>
      <c r="C40" s="4" t="s">
        <v>6</v>
      </c>
      <c r="D40" s="4" t="s">
        <v>7</v>
      </c>
      <c r="E40" s="4" t="s">
        <v>8</v>
      </c>
      <c r="F40" s="4" t="s">
        <v>54</v>
      </c>
      <c r="G40" s="4" t="s">
        <v>6</v>
      </c>
      <c r="H40" s="4" t="s">
        <v>7</v>
      </c>
      <c r="I40" s="4" t="s">
        <v>8</v>
      </c>
      <c r="J40" s="4" t="s">
        <v>52</v>
      </c>
    </row>
    <row r="41" spans="1:10" ht="15">
      <c r="A41" s="4">
        <v>1</v>
      </c>
      <c r="B41" s="4">
        <v>2</v>
      </c>
      <c r="C41" s="4">
        <v>3</v>
      </c>
      <c r="D41" s="4">
        <v>4</v>
      </c>
      <c r="E41" s="4">
        <v>5</v>
      </c>
      <c r="F41" s="4">
        <v>6</v>
      </c>
      <c r="G41" s="4">
        <v>7</v>
      </c>
      <c r="H41" s="4">
        <v>8</v>
      </c>
      <c r="I41" s="4">
        <v>9</v>
      </c>
      <c r="J41" s="4">
        <v>10</v>
      </c>
    </row>
    <row r="42" spans="1:10" ht="30">
      <c r="A42" s="5" t="s">
        <v>9</v>
      </c>
      <c r="B42" s="5" t="s">
        <v>10</v>
      </c>
      <c r="C42" s="41">
        <v>2817091</v>
      </c>
      <c r="D42" s="4" t="s">
        <v>11</v>
      </c>
      <c r="E42" s="4" t="s">
        <v>9</v>
      </c>
      <c r="F42" s="41">
        <f>C42</f>
        <v>2817091</v>
      </c>
      <c r="G42" s="41">
        <v>2682943</v>
      </c>
      <c r="H42" s="41" t="s">
        <v>11</v>
      </c>
      <c r="I42" s="41" t="s">
        <v>9</v>
      </c>
      <c r="J42" s="41">
        <f>G42</f>
        <v>2682943</v>
      </c>
    </row>
    <row r="43" spans="1:10" ht="15">
      <c r="A43" s="5" t="s">
        <v>9</v>
      </c>
      <c r="B43" s="4" t="s">
        <v>12</v>
      </c>
      <c r="C43" s="41">
        <f>C42</f>
        <v>2817091</v>
      </c>
      <c r="D43" s="4" t="s">
        <v>11</v>
      </c>
      <c r="E43" s="4" t="s">
        <v>11</v>
      </c>
      <c r="F43" s="41">
        <f>F42</f>
        <v>2817091</v>
      </c>
      <c r="G43" s="41">
        <f>G42</f>
        <v>2682943</v>
      </c>
      <c r="H43" s="41" t="s">
        <v>11</v>
      </c>
      <c r="I43" s="41" t="s">
        <v>11</v>
      </c>
      <c r="J43" s="41">
        <f>J42</f>
        <v>2682943</v>
      </c>
    </row>
    <row r="45" ht="15">
      <c r="J45" s="82"/>
    </row>
    <row r="46" spans="1:14" ht="15">
      <c r="A46" s="114" t="s">
        <v>13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14" ht="15">
      <c r="A47" s="114" t="s">
        <v>105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1:14" ht="15">
      <c r="A48" s="3"/>
      <c r="N48" s="3" t="s">
        <v>3</v>
      </c>
    </row>
    <row r="49" spans="1:14" ht="21.75" customHeight="1">
      <c r="A49" s="109" t="s">
        <v>14</v>
      </c>
      <c r="B49" s="109" t="s">
        <v>5</v>
      </c>
      <c r="C49" s="109" t="s">
        <v>80</v>
      </c>
      <c r="D49" s="109"/>
      <c r="E49" s="109"/>
      <c r="F49" s="109"/>
      <c r="G49" s="109" t="s">
        <v>81</v>
      </c>
      <c r="H49" s="109"/>
      <c r="I49" s="109"/>
      <c r="J49" s="109"/>
      <c r="K49" s="109" t="s">
        <v>82</v>
      </c>
      <c r="L49" s="109"/>
      <c r="M49" s="109"/>
      <c r="N49" s="109"/>
    </row>
    <row r="50" spans="1:14" ht="63" customHeight="1">
      <c r="A50" s="109"/>
      <c r="B50" s="109"/>
      <c r="C50" s="4" t="s">
        <v>6</v>
      </c>
      <c r="D50" s="4" t="s">
        <v>7</v>
      </c>
      <c r="E50" s="4" t="s">
        <v>8</v>
      </c>
      <c r="F50" s="4" t="s">
        <v>54</v>
      </c>
      <c r="G50" s="4" t="s">
        <v>6</v>
      </c>
      <c r="H50" s="4" t="s">
        <v>7</v>
      </c>
      <c r="I50" s="4" t="s">
        <v>8</v>
      </c>
      <c r="J50" s="4" t="s">
        <v>52</v>
      </c>
      <c r="K50" s="4" t="s">
        <v>6</v>
      </c>
      <c r="L50" s="4" t="s">
        <v>7</v>
      </c>
      <c r="M50" s="4" t="s">
        <v>8</v>
      </c>
      <c r="N50" s="4" t="s">
        <v>53</v>
      </c>
    </row>
    <row r="51" spans="1:14" ht="1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4">
        <v>11</v>
      </c>
      <c r="L51" s="4">
        <v>12</v>
      </c>
      <c r="M51" s="4">
        <v>13</v>
      </c>
      <c r="N51" s="4">
        <v>14</v>
      </c>
    </row>
    <row r="52" spans="1:14" ht="15">
      <c r="A52" s="4">
        <v>2240</v>
      </c>
      <c r="B52" s="91" t="s">
        <v>399</v>
      </c>
      <c r="C52" s="41">
        <v>1000</v>
      </c>
      <c r="D52" s="4"/>
      <c r="E52" s="4"/>
      <c r="F52" s="41">
        <f>C52+D52</f>
        <v>1000</v>
      </c>
      <c r="G52" s="41">
        <v>2200</v>
      </c>
      <c r="H52" s="4"/>
      <c r="I52" s="4"/>
      <c r="J52" s="41">
        <f>G52+H52</f>
        <v>2200</v>
      </c>
      <c r="K52" s="41">
        <v>3500</v>
      </c>
      <c r="L52" s="41"/>
      <c r="M52" s="41"/>
      <c r="N52" s="41">
        <f>K52+L52</f>
        <v>3500</v>
      </c>
    </row>
    <row r="53" spans="1:14" ht="15">
      <c r="A53" s="92">
        <v>2730</v>
      </c>
      <c r="B53" s="90" t="s">
        <v>129</v>
      </c>
      <c r="C53" s="41">
        <v>3728400</v>
      </c>
      <c r="D53" s="27"/>
      <c r="E53" s="4"/>
      <c r="F53" s="41">
        <f>C53+D53</f>
        <v>3728400</v>
      </c>
      <c r="G53" s="41">
        <v>1656000</v>
      </c>
      <c r="H53" s="4"/>
      <c r="I53" s="4"/>
      <c r="J53" s="41">
        <f>G53+H53</f>
        <v>1656000</v>
      </c>
      <c r="K53" s="41">
        <v>2664200</v>
      </c>
      <c r="L53" s="41"/>
      <c r="M53" s="41"/>
      <c r="N53" s="41">
        <f>K53+L53</f>
        <v>2664200</v>
      </c>
    </row>
    <row r="54" spans="1:14" ht="15">
      <c r="A54" s="4" t="s">
        <v>9</v>
      </c>
      <c r="B54" s="4" t="s">
        <v>12</v>
      </c>
      <c r="C54" s="41">
        <f>C52+C53</f>
        <v>3729400</v>
      </c>
      <c r="D54" s="4">
        <f>SUM(D53:D53)</f>
        <v>0</v>
      </c>
      <c r="E54" s="4">
        <f>SUM(E53:E53)</f>
        <v>0</v>
      </c>
      <c r="F54" s="41">
        <f>C54+D54</f>
        <v>3729400</v>
      </c>
      <c r="G54" s="41">
        <f>G52+G53</f>
        <v>1658200</v>
      </c>
      <c r="H54" s="4">
        <f>SUM(H53:H53)</f>
        <v>0</v>
      </c>
      <c r="I54" s="4">
        <f>SUM(I53:I53)</f>
        <v>0</v>
      </c>
      <c r="J54" s="41">
        <f>G54+H54</f>
        <v>1658200</v>
      </c>
      <c r="K54" s="41">
        <f>SUM(K53:K53)</f>
        <v>2664200</v>
      </c>
      <c r="L54" s="41">
        <f>SUM(L53:L53)</f>
        <v>0</v>
      </c>
      <c r="M54" s="41">
        <f>SUM(M53:M53)</f>
        <v>0</v>
      </c>
      <c r="N54" s="41">
        <f>K54+L54</f>
        <v>2664200</v>
      </c>
    </row>
    <row r="57" spans="1:14" ht="15">
      <c r="A57" s="120" t="s">
        <v>106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</row>
    <row r="58" ht="15">
      <c r="N58" s="3" t="s">
        <v>3</v>
      </c>
    </row>
    <row r="59" spans="1:14" ht="15" customHeight="1">
      <c r="A59" s="109" t="s">
        <v>15</v>
      </c>
      <c r="B59" s="109" t="s">
        <v>5</v>
      </c>
      <c r="C59" s="109" t="s">
        <v>80</v>
      </c>
      <c r="D59" s="109"/>
      <c r="E59" s="109"/>
      <c r="F59" s="109"/>
      <c r="G59" s="109" t="s">
        <v>81</v>
      </c>
      <c r="H59" s="109"/>
      <c r="I59" s="109"/>
      <c r="J59" s="109"/>
      <c r="K59" s="109" t="s">
        <v>82</v>
      </c>
      <c r="L59" s="109"/>
      <c r="M59" s="109"/>
      <c r="N59" s="109"/>
    </row>
    <row r="60" spans="1:14" ht="58.5" customHeight="1">
      <c r="A60" s="109"/>
      <c r="B60" s="109"/>
      <c r="C60" s="4" t="s">
        <v>6</v>
      </c>
      <c r="D60" s="4" t="s">
        <v>7</v>
      </c>
      <c r="E60" s="4" t="s">
        <v>8</v>
      </c>
      <c r="F60" s="4" t="s">
        <v>54</v>
      </c>
      <c r="G60" s="4" t="s">
        <v>6</v>
      </c>
      <c r="H60" s="4" t="s">
        <v>7</v>
      </c>
      <c r="I60" s="4" t="s">
        <v>8</v>
      </c>
      <c r="J60" s="4" t="s">
        <v>52</v>
      </c>
      <c r="K60" s="4" t="s">
        <v>6</v>
      </c>
      <c r="L60" s="4" t="s">
        <v>7</v>
      </c>
      <c r="M60" s="4" t="s">
        <v>8</v>
      </c>
      <c r="N60" s="4" t="s">
        <v>53</v>
      </c>
    </row>
    <row r="61" spans="1:14" ht="15">
      <c r="A61" s="4">
        <v>1</v>
      </c>
      <c r="B61" s="4">
        <v>2</v>
      </c>
      <c r="C61" s="4">
        <v>3</v>
      </c>
      <c r="D61" s="4">
        <v>4</v>
      </c>
      <c r="E61" s="4">
        <v>5</v>
      </c>
      <c r="F61" s="4">
        <v>6</v>
      </c>
      <c r="G61" s="4">
        <v>7</v>
      </c>
      <c r="H61" s="4">
        <v>8</v>
      </c>
      <c r="I61" s="4">
        <v>9</v>
      </c>
      <c r="J61" s="4">
        <v>10</v>
      </c>
      <c r="K61" s="4">
        <v>11</v>
      </c>
      <c r="L61" s="4">
        <v>12</v>
      </c>
      <c r="M61" s="4">
        <v>13</v>
      </c>
      <c r="N61" s="4">
        <v>14</v>
      </c>
    </row>
    <row r="62" spans="1:14" ht="15">
      <c r="A62" s="5" t="s">
        <v>9</v>
      </c>
      <c r="B62" s="5" t="s">
        <v>9</v>
      </c>
      <c r="C62" s="5" t="s">
        <v>9</v>
      </c>
      <c r="D62" s="5" t="s">
        <v>9</v>
      </c>
      <c r="E62" s="5" t="s">
        <v>9</v>
      </c>
      <c r="F62" s="5" t="s">
        <v>9</v>
      </c>
      <c r="G62" s="5" t="s">
        <v>9</v>
      </c>
      <c r="H62" s="5" t="s">
        <v>9</v>
      </c>
      <c r="I62" s="5" t="s">
        <v>9</v>
      </c>
      <c r="J62" s="5" t="s">
        <v>9</v>
      </c>
      <c r="K62" s="4" t="s">
        <v>9</v>
      </c>
      <c r="L62" s="5" t="s">
        <v>9</v>
      </c>
      <c r="M62" s="5" t="s">
        <v>9</v>
      </c>
      <c r="N62" s="5" t="s">
        <v>9</v>
      </c>
    </row>
    <row r="63" spans="1:14" ht="15">
      <c r="A63" s="4" t="s">
        <v>9</v>
      </c>
      <c r="B63" s="4" t="s">
        <v>12</v>
      </c>
      <c r="C63" s="4" t="s">
        <v>9</v>
      </c>
      <c r="D63" s="4" t="s">
        <v>9</v>
      </c>
      <c r="E63" s="4" t="s">
        <v>9</v>
      </c>
      <c r="F63" s="4" t="s">
        <v>9</v>
      </c>
      <c r="G63" s="4" t="s">
        <v>9</v>
      </c>
      <c r="H63" s="4" t="s">
        <v>9</v>
      </c>
      <c r="I63" s="4" t="s">
        <v>9</v>
      </c>
      <c r="J63" s="4" t="s">
        <v>9</v>
      </c>
      <c r="K63" s="4" t="s">
        <v>9</v>
      </c>
      <c r="L63" s="4" t="s">
        <v>9</v>
      </c>
      <c r="M63" s="4" t="s">
        <v>9</v>
      </c>
      <c r="N63" s="4" t="s">
        <v>9</v>
      </c>
    </row>
    <row r="65" spans="1:10" ht="15">
      <c r="A65" s="120" t="s">
        <v>107</v>
      </c>
      <c r="B65" s="120"/>
      <c r="C65" s="120"/>
      <c r="D65" s="120"/>
      <c r="E65" s="120"/>
      <c r="F65" s="120"/>
      <c r="G65" s="120"/>
      <c r="H65" s="120"/>
      <c r="I65" s="120"/>
      <c r="J65" s="120"/>
    </row>
    <row r="66" ht="15">
      <c r="J66" s="3" t="s">
        <v>3</v>
      </c>
    </row>
    <row r="67" spans="1:10" ht="21.75" customHeight="1">
      <c r="A67" s="109" t="s">
        <v>14</v>
      </c>
      <c r="B67" s="109" t="s">
        <v>5</v>
      </c>
      <c r="C67" s="109" t="s">
        <v>103</v>
      </c>
      <c r="D67" s="109"/>
      <c r="E67" s="109"/>
      <c r="F67" s="109"/>
      <c r="G67" s="109" t="s">
        <v>104</v>
      </c>
      <c r="H67" s="109"/>
      <c r="I67" s="109"/>
      <c r="J67" s="109"/>
    </row>
    <row r="68" spans="1:10" ht="61.5" customHeight="1">
      <c r="A68" s="109"/>
      <c r="B68" s="109"/>
      <c r="C68" s="4" t="s">
        <v>6</v>
      </c>
      <c r="D68" s="4" t="s">
        <v>7</v>
      </c>
      <c r="E68" s="4" t="s">
        <v>8</v>
      </c>
      <c r="F68" s="4" t="s">
        <v>54</v>
      </c>
      <c r="G68" s="4" t="s">
        <v>6</v>
      </c>
      <c r="H68" s="4" t="s">
        <v>7</v>
      </c>
      <c r="I68" s="4" t="s">
        <v>8</v>
      </c>
      <c r="J68" s="4" t="s">
        <v>52</v>
      </c>
    </row>
    <row r="69" spans="1:10" ht="15">
      <c r="A69" s="4">
        <v>1</v>
      </c>
      <c r="B69" s="4">
        <v>2</v>
      </c>
      <c r="C69" s="4">
        <v>3</v>
      </c>
      <c r="D69" s="4">
        <v>4</v>
      </c>
      <c r="E69" s="4">
        <v>5</v>
      </c>
      <c r="F69" s="4">
        <v>6</v>
      </c>
      <c r="G69" s="4">
        <v>7</v>
      </c>
      <c r="H69" s="4">
        <v>8</v>
      </c>
      <c r="I69" s="4">
        <v>9</v>
      </c>
      <c r="J69" s="4">
        <v>10</v>
      </c>
    </row>
    <row r="70" spans="1:10" ht="15">
      <c r="A70" s="4">
        <v>2240</v>
      </c>
      <c r="B70" s="91" t="s">
        <v>399</v>
      </c>
      <c r="C70" s="41">
        <v>2300</v>
      </c>
      <c r="D70" s="41">
        <v>0</v>
      </c>
      <c r="E70" s="41"/>
      <c r="F70" s="41">
        <f>C70+D70</f>
        <v>2300</v>
      </c>
      <c r="G70" s="41">
        <v>2400</v>
      </c>
      <c r="H70" s="41">
        <v>0</v>
      </c>
      <c r="I70" s="41"/>
      <c r="J70" s="41">
        <f>G70+H70</f>
        <v>2400</v>
      </c>
    </row>
    <row r="71" spans="1:14" ht="15">
      <c r="A71" s="92">
        <v>2730</v>
      </c>
      <c r="B71" s="90" t="s">
        <v>129</v>
      </c>
      <c r="C71" s="40">
        <f>C42-C70</f>
        <v>2814791</v>
      </c>
      <c r="D71" s="41">
        <v>0</v>
      </c>
      <c r="E71" s="40"/>
      <c r="F71" s="41">
        <f>C71+D71</f>
        <v>2814791</v>
      </c>
      <c r="G71" s="40">
        <f>G42-G70</f>
        <v>2680543</v>
      </c>
      <c r="H71" s="41">
        <v>0</v>
      </c>
      <c r="I71" s="40"/>
      <c r="J71" s="41">
        <f>G71+H71</f>
        <v>2680543</v>
      </c>
      <c r="K71" s="21"/>
      <c r="L71" s="22"/>
      <c r="M71" s="22"/>
      <c r="N71" s="22"/>
    </row>
    <row r="72" spans="1:10" ht="15">
      <c r="A72" s="4" t="s">
        <v>9</v>
      </c>
      <c r="B72" s="4" t="s">
        <v>12</v>
      </c>
      <c r="C72" s="41">
        <f>C70+C71</f>
        <v>2817091</v>
      </c>
      <c r="D72" s="41">
        <v>0</v>
      </c>
      <c r="E72" s="41" t="s">
        <v>9</v>
      </c>
      <c r="F72" s="41">
        <f>C72+D72</f>
        <v>2817091</v>
      </c>
      <c r="G72" s="41">
        <f>G70+G71</f>
        <v>2682943</v>
      </c>
      <c r="H72" s="41">
        <v>0</v>
      </c>
      <c r="I72" s="41" t="s">
        <v>9</v>
      </c>
      <c r="J72" s="41">
        <f>G72+H72</f>
        <v>2682943</v>
      </c>
    </row>
    <row r="75" spans="1:10" ht="15">
      <c r="A75" s="120" t="s">
        <v>108</v>
      </c>
      <c r="B75" s="120"/>
      <c r="C75" s="120"/>
      <c r="D75" s="120"/>
      <c r="E75" s="120"/>
      <c r="F75" s="120"/>
      <c r="G75" s="120"/>
      <c r="H75" s="120"/>
      <c r="I75" s="120"/>
      <c r="J75" s="120"/>
    </row>
    <row r="76" ht="15">
      <c r="J76" s="3" t="s">
        <v>3</v>
      </c>
    </row>
    <row r="77" spans="1:10" ht="15" customHeight="1">
      <c r="A77" s="109" t="s">
        <v>15</v>
      </c>
      <c r="B77" s="109" t="s">
        <v>5</v>
      </c>
      <c r="C77" s="109" t="s">
        <v>103</v>
      </c>
      <c r="D77" s="109"/>
      <c r="E77" s="109"/>
      <c r="F77" s="109"/>
      <c r="G77" s="109" t="s">
        <v>104</v>
      </c>
      <c r="H77" s="109"/>
      <c r="I77" s="109"/>
      <c r="J77" s="109"/>
    </row>
    <row r="78" spans="1:10" ht="72.75" customHeight="1">
      <c r="A78" s="109"/>
      <c r="B78" s="109"/>
      <c r="C78" s="4" t="s">
        <v>6</v>
      </c>
      <c r="D78" s="4" t="s">
        <v>7</v>
      </c>
      <c r="E78" s="4" t="s">
        <v>8</v>
      </c>
      <c r="F78" s="4" t="s">
        <v>54</v>
      </c>
      <c r="G78" s="4" t="s">
        <v>6</v>
      </c>
      <c r="H78" s="4" t="s">
        <v>7</v>
      </c>
      <c r="I78" s="4" t="s">
        <v>8</v>
      </c>
      <c r="J78" s="4" t="s">
        <v>52</v>
      </c>
    </row>
    <row r="79" spans="1:10" ht="15">
      <c r="A79" s="4">
        <v>1</v>
      </c>
      <c r="B79" s="4">
        <v>2</v>
      </c>
      <c r="C79" s="4">
        <v>3</v>
      </c>
      <c r="D79" s="4">
        <v>4</v>
      </c>
      <c r="E79" s="4">
        <v>5</v>
      </c>
      <c r="F79" s="4">
        <v>6</v>
      </c>
      <c r="G79" s="4">
        <v>7</v>
      </c>
      <c r="H79" s="4">
        <v>8</v>
      </c>
      <c r="I79" s="4">
        <v>9</v>
      </c>
      <c r="J79" s="4">
        <v>10</v>
      </c>
    </row>
    <row r="80" spans="1:10" ht="15">
      <c r="A80" s="4" t="s">
        <v>9</v>
      </c>
      <c r="B80" s="4" t="s">
        <v>9</v>
      </c>
      <c r="C80" s="4" t="s">
        <v>9</v>
      </c>
      <c r="D80" s="4" t="s">
        <v>9</v>
      </c>
      <c r="E80" s="4" t="s">
        <v>9</v>
      </c>
      <c r="F80" s="4" t="s">
        <v>9</v>
      </c>
      <c r="G80" s="4" t="s">
        <v>9</v>
      </c>
      <c r="H80" s="4" t="s">
        <v>9</v>
      </c>
      <c r="I80" s="4" t="s">
        <v>9</v>
      </c>
      <c r="J80" s="4" t="s">
        <v>9</v>
      </c>
    </row>
    <row r="81" spans="1:10" ht="15">
      <c r="A81" s="4" t="s">
        <v>9</v>
      </c>
      <c r="B81" s="4" t="s">
        <v>12</v>
      </c>
      <c r="C81" s="4" t="s">
        <v>9</v>
      </c>
      <c r="D81" s="4" t="s">
        <v>9</v>
      </c>
      <c r="E81" s="4" t="s">
        <v>9</v>
      </c>
      <c r="F81" s="4" t="s">
        <v>9</v>
      </c>
      <c r="G81" s="4" t="s">
        <v>9</v>
      </c>
      <c r="H81" s="4" t="s">
        <v>9</v>
      </c>
      <c r="I81" s="4" t="s">
        <v>9</v>
      </c>
      <c r="J81" s="4" t="s">
        <v>9</v>
      </c>
    </row>
    <row r="83" spans="1:14" ht="15">
      <c r="A83" s="114" t="s">
        <v>16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1:14" ht="15">
      <c r="A84" s="114" t="s">
        <v>109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</row>
    <row r="85" ht="15">
      <c r="N85" s="3" t="s">
        <v>3</v>
      </c>
    </row>
    <row r="86" spans="1:14" ht="30.75" customHeight="1">
      <c r="A86" s="109" t="s">
        <v>17</v>
      </c>
      <c r="B86" s="109" t="s">
        <v>18</v>
      </c>
      <c r="C86" s="109" t="s">
        <v>80</v>
      </c>
      <c r="D86" s="109"/>
      <c r="E86" s="109"/>
      <c r="F86" s="109"/>
      <c r="G86" s="109" t="s">
        <v>81</v>
      </c>
      <c r="H86" s="109"/>
      <c r="I86" s="109"/>
      <c r="J86" s="109"/>
      <c r="K86" s="109" t="s">
        <v>82</v>
      </c>
      <c r="L86" s="109"/>
      <c r="M86" s="109"/>
      <c r="N86" s="109"/>
    </row>
    <row r="87" spans="1:14" ht="66.75" customHeight="1">
      <c r="A87" s="109"/>
      <c r="B87" s="109"/>
      <c r="C87" s="4" t="s">
        <v>6</v>
      </c>
      <c r="D87" s="4" t="s">
        <v>7</v>
      </c>
      <c r="E87" s="4" t="s">
        <v>8</v>
      </c>
      <c r="F87" s="4" t="s">
        <v>54</v>
      </c>
      <c r="G87" s="4" t="s">
        <v>6</v>
      </c>
      <c r="H87" s="4" t="s">
        <v>7</v>
      </c>
      <c r="I87" s="4" t="s">
        <v>8</v>
      </c>
      <c r="J87" s="4" t="s">
        <v>52</v>
      </c>
      <c r="K87" s="4" t="s">
        <v>6</v>
      </c>
      <c r="L87" s="4" t="s">
        <v>7</v>
      </c>
      <c r="M87" s="4" t="s">
        <v>8</v>
      </c>
      <c r="N87" s="4" t="s">
        <v>53</v>
      </c>
    </row>
    <row r="88" spans="1:14" ht="15">
      <c r="A88" s="4">
        <v>1</v>
      </c>
      <c r="B88" s="4">
        <v>2</v>
      </c>
      <c r="C88" s="4">
        <v>3</v>
      </c>
      <c r="D88" s="4">
        <v>4</v>
      </c>
      <c r="E88" s="4">
        <v>5</v>
      </c>
      <c r="F88" s="4">
        <v>6</v>
      </c>
      <c r="G88" s="4">
        <v>7</v>
      </c>
      <c r="H88" s="4">
        <v>8</v>
      </c>
      <c r="I88" s="4">
        <v>9</v>
      </c>
      <c r="J88" s="4">
        <v>10</v>
      </c>
      <c r="K88" s="4">
        <v>11</v>
      </c>
      <c r="L88" s="4">
        <v>12</v>
      </c>
      <c r="M88" s="4">
        <v>13</v>
      </c>
      <c r="N88" s="4">
        <v>14</v>
      </c>
    </row>
    <row r="89" spans="1:14" ht="15">
      <c r="A89" s="4" t="s">
        <v>137</v>
      </c>
      <c r="B89" s="5" t="s">
        <v>400</v>
      </c>
      <c r="C89" s="41">
        <v>3729400</v>
      </c>
      <c r="D89" s="41">
        <v>0</v>
      </c>
      <c r="E89" s="41">
        <v>0</v>
      </c>
      <c r="F89" s="41">
        <v>3729400</v>
      </c>
      <c r="G89" s="41">
        <v>1658200</v>
      </c>
      <c r="H89" s="41">
        <v>0</v>
      </c>
      <c r="I89" s="41">
        <v>0</v>
      </c>
      <c r="J89" s="41">
        <v>1658200</v>
      </c>
      <c r="K89" s="41">
        <v>2664200</v>
      </c>
      <c r="L89" s="41">
        <v>0</v>
      </c>
      <c r="M89" s="41">
        <v>0</v>
      </c>
      <c r="N89" s="41">
        <v>2664200</v>
      </c>
    </row>
    <row r="90" spans="1:14" ht="15">
      <c r="A90" s="5" t="s">
        <v>9</v>
      </c>
      <c r="B90" s="4" t="s">
        <v>12</v>
      </c>
      <c r="C90" s="41">
        <f aca="true" t="shared" si="0" ref="C90:N90">SUM(C89:C89)</f>
        <v>3729400</v>
      </c>
      <c r="D90" s="41">
        <f t="shared" si="0"/>
        <v>0</v>
      </c>
      <c r="E90" s="41">
        <f t="shared" si="0"/>
        <v>0</v>
      </c>
      <c r="F90" s="41">
        <f t="shared" si="0"/>
        <v>3729400</v>
      </c>
      <c r="G90" s="41">
        <f t="shared" si="0"/>
        <v>1658200</v>
      </c>
      <c r="H90" s="41">
        <f t="shared" si="0"/>
        <v>0</v>
      </c>
      <c r="I90" s="41">
        <f t="shared" si="0"/>
        <v>0</v>
      </c>
      <c r="J90" s="41">
        <f t="shared" si="0"/>
        <v>1658200</v>
      </c>
      <c r="K90" s="41">
        <f t="shared" si="0"/>
        <v>2664200</v>
      </c>
      <c r="L90" s="41">
        <f t="shared" si="0"/>
        <v>0</v>
      </c>
      <c r="M90" s="41">
        <f t="shared" si="0"/>
        <v>0</v>
      </c>
      <c r="N90" s="41">
        <f t="shared" si="0"/>
        <v>2664200</v>
      </c>
    </row>
    <row r="93" spans="1:10" ht="15">
      <c r="A93" s="120" t="s">
        <v>134</v>
      </c>
      <c r="B93" s="120"/>
      <c r="C93" s="120"/>
      <c r="D93" s="120"/>
      <c r="E93" s="120"/>
      <c r="F93" s="120"/>
      <c r="G93" s="120"/>
      <c r="H93" s="120"/>
      <c r="I93" s="120"/>
      <c r="J93" s="120"/>
    </row>
    <row r="94" ht="15">
      <c r="J94" s="3" t="s">
        <v>3</v>
      </c>
    </row>
    <row r="95" spans="1:10" ht="15">
      <c r="A95" s="109" t="s">
        <v>55</v>
      </c>
      <c r="B95" s="109" t="s">
        <v>18</v>
      </c>
      <c r="C95" s="109" t="s">
        <v>103</v>
      </c>
      <c r="D95" s="109"/>
      <c r="E95" s="109"/>
      <c r="F95" s="109"/>
      <c r="G95" s="109" t="s">
        <v>104</v>
      </c>
      <c r="H95" s="109"/>
      <c r="I95" s="109"/>
      <c r="J95" s="109"/>
    </row>
    <row r="96" spans="1:10" ht="63" customHeight="1">
      <c r="A96" s="109"/>
      <c r="B96" s="109"/>
      <c r="C96" s="4" t="s">
        <v>6</v>
      </c>
      <c r="D96" s="4" t="s">
        <v>7</v>
      </c>
      <c r="E96" s="4" t="s">
        <v>8</v>
      </c>
      <c r="F96" s="4" t="s">
        <v>54</v>
      </c>
      <c r="G96" s="4" t="s">
        <v>6</v>
      </c>
      <c r="H96" s="4" t="s">
        <v>7</v>
      </c>
      <c r="I96" s="4" t="s">
        <v>8</v>
      </c>
      <c r="J96" s="4" t="s">
        <v>52</v>
      </c>
    </row>
    <row r="97" spans="1:10" ht="15">
      <c r="A97" s="4">
        <v>1</v>
      </c>
      <c r="B97" s="4">
        <v>2</v>
      </c>
      <c r="C97" s="4">
        <v>3</v>
      </c>
      <c r="D97" s="4">
        <v>4</v>
      </c>
      <c r="E97" s="4">
        <v>5</v>
      </c>
      <c r="F97" s="4">
        <v>6</v>
      </c>
      <c r="G97" s="4">
        <v>7</v>
      </c>
      <c r="H97" s="4">
        <v>8</v>
      </c>
      <c r="I97" s="4">
        <v>9</v>
      </c>
      <c r="J97" s="4">
        <v>10</v>
      </c>
    </row>
    <row r="98" spans="1:10" ht="15">
      <c r="A98" s="4" t="s">
        <v>137</v>
      </c>
      <c r="B98" s="5" t="s">
        <v>400</v>
      </c>
      <c r="C98" s="41">
        <v>2817091</v>
      </c>
      <c r="D98" s="41">
        <v>0</v>
      </c>
      <c r="E98" s="41" t="s">
        <v>9</v>
      </c>
      <c r="F98" s="41">
        <v>2817091</v>
      </c>
      <c r="G98" s="41">
        <v>2682943</v>
      </c>
      <c r="H98" s="41">
        <v>0</v>
      </c>
      <c r="I98" s="41" t="s">
        <v>9</v>
      </c>
      <c r="J98" s="41">
        <v>2682943</v>
      </c>
    </row>
    <row r="99" spans="1:10" ht="15">
      <c r="A99" s="5" t="s">
        <v>9</v>
      </c>
      <c r="B99" s="4" t="s">
        <v>12</v>
      </c>
      <c r="C99" s="41">
        <f>SUM(C98:C98)</f>
        <v>2817091</v>
      </c>
      <c r="D99" s="41">
        <f>SUM(D98:D98)</f>
        <v>0</v>
      </c>
      <c r="E99" s="41" t="s">
        <v>9</v>
      </c>
      <c r="F99" s="41">
        <f>SUM(F98:F98)</f>
        <v>2817091</v>
      </c>
      <c r="G99" s="41">
        <f>SUM(G98:G98)</f>
        <v>2682943</v>
      </c>
      <c r="H99" s="41">
        <f>SUM(H98:H98)</f>
        <v>0</v>
      </c>
      <c r="I99" s="41" t="s">
        <v>9</v>
      </c>
      <c r="J99" s="41">
        <f>SUM(J98:J98)</f>
        <v>2682943</v>
      </c>
    </row>
    <row r="101" spans="1:13" ht="15">
      <c r="A101" s="114" t="s">
        <v>73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15">
      <c r="A102" s="114" t="s">
        <v>112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</row>
    <row r="103" ht="15">
      <c r="M103" s="3" t="s">
        <v>3</v>
      </c>
    </row>
    <row r="104" spans="1:13" ht="15" customHeight="1">
      <c r="A104" s="109" t="s">
        <v>17</v>
      </c>
      <c r="B104" s="109" t="s">
        <v>19</v>
      </c>
      <c r="C104" s="109" t="s">
        <v>20</v>
      </c>
      <c r="D104" s="109" t="s">
        <v>21</v>
      </c>
      <c r="E104" s="115" t="s">
        <v>80</v>
      </c>
      <c r="F104" s="116"/>
      <c r="G104" s="117"/>
      <c r="H104" s="115" t="s">
        <v>81</v>
      </c>
      <c r="I104" s="116"/>
      <c r="J104" s="117"/>
      <c r="K104" s="115" t="s">
        <v>82</v>
      </c>
      <c r="L104" s="116"/>
      <c r="M104" s="117"/>
    </row>
    <row r="105" spans="1:13" ht="30">
      <c r="A105" s="109"/>
      <c r="B105" s="109"/>
      <c r="C105" s="109"/>
      <c r="D105" s="109"/>
      <c r="E105" s="4" t="s">
        <v>6</v>
      </c>
      <c r="F105" s="4" t="s">
        <v>7</v>
      </c>
      <c r="G105" s="4" t="s">
        <v>56</v>
      </c>
      <c r="H105" s="4" t="s">
        <v>6</v>
      </c>
      <c r="I105" s="4" t="s">
        <v>7</v>
      </c>
      <c r="J105" s="4" t="s">
        <v>57</v>
      </c>
      <c r="K105" s="4" t="s">
        <v>6</v>
      </c>
      <c r="L105" s="4" t="s">
        <v>7</v>
      </c>
      <c r="M105" s="4" t="s">
        <v>53</v>
      </c>
    </row>
    <row r="106" spans="1:13" ht="15">
      <c r="A106" s="4">
        <v>1</v>
      </c>
      <c r="B106" s="4">
        <v>2</v>
      </c>
      <c r="C106" s="4">
        <v>3</v>
      </c>
      <c r="D106" s="4">
        <v>4</v>
      </c>
      <c r="E106" s="4">
        <v>5</v>
      </c>
      <c r="F106" s="4">
        <v>6</v>
      </c>
      <c r="G106" s="4">
        <v>7</v>
      </c>
      <c r="H106" s="4">
        <v>8</v>
      </c>
      <c r="I106" s="4">
        <v>9</v>
      </c>
      <c r="J106" s="4">
        <v>10</v>
      </c>
      <c r="K106" s="4">
        <v>11</v>
      </c>
      <c r="L106" s="4">
        <v>12</v>
      </c>
      <c r="M106" s="4">
        <v>13</v>
      </c>
    </row>
    <row r="107" spans="1:13" ht="15">
      <c r="A107" s="4" t="s">
        <v>137</v>
      </c>
      <c r="B107" s="24" t="s">
        <v>22</v>
      </c>
      <c r="C107" s="4" t="s">
        <v>9</v>
      </c>
      <c r="D107" s="4" t="s">
        <v>9</v>
      </c>
      <c r="E107" s="4" t="s">
        <v>9</v>
      </c>
      <c r="F107" s="4" t="s">
        <v>9</v>
      </c>
      <c r="G107" s="4" t="s">
        <v>9</v>
      </c>
      <c r="H107" s="4" t="s">
        <v>9</v>
      </c>
      <c r="I107" s="4" t="s">
        <v>9</v>
      </c>
      <c r="J107" s="4" t="s">
        <v>9</v>
      </c>
      <c r="K107" s="4" t="s">
        <v>9</v>
      </c>
      <c r="L107" s="4" t="s">
        <v>9</v>
      </c>
      <c r="M107" s="4" t="s">
        <v>9</v>
      </c>
    </row>
    <row r="108" spans="1:13" ht="27" customHeight="1">
      <c r="A108" s="4"/>
      <c r="B108" s="5" t="s">
        <v>360</v>
      </c>
      <c r="C108" s="4" t="s">
        <v>345</v>
      </c>
      <c r="D108" s="25" t="s">
        <v>355</v>
      </c>
      <c r="E108" s="4">
        <v>3728.9</v>
      </c>
      <c r="F108" s="4"/>
      <c r="G108" s="4"/>
      <c r="H108" s="4">
        <v>1658.2</v>
      </c>
      <c r="I108" s="4"/>
      <c r="J108" s="4"/>
      <c r="K108" s="4">
        <v>2667.7</v>
      </c>
      <c r="L108" s="4"/>
      <c r="M108" s="4"/>
    </row>
    <row r="109" spans="1:13" ht="15" customHeight="1">
      <c r="A109" s="4" t="s">
        <v>138</v>
      </c>
      <c r="B109" s="24" t="s">
        <v>23</v>
      </c>
      <c r="C109" s="4"/>
      <c r="D109" s="4" t="s">
        <v>9</v>
      </c>
      <c r="E109" s="4" t="s">
        <v>9</v>
      </c>
      <c r="F109" s="4" t="s">
        <v>9</v>
      </c>
      <c r="G109" s="4" t="s">
        <v>9</v>
      </c>
      <c r="H109" s="4"/>
      <c r="I109" s="4"/>
      <c r="J109" s="4"/>
      <c r="K109" s="4"/>
      <c r="L109" s="4" t="s">
        <v>9</v>
      </c>
      <c r="M109" s="4" t="s">
        <v>9</v>
      </c>
    </row>
    <row r="110" spans="1:13" ht="45" customHeight="1">
      <c r="A110" s="4"/>
      <c r="B110" s="5" t="s">
        <v>361</v>
      </c>
      <c r="C110" s="4" t="s">
        <v>156</v>
      </c>
      <c r="D110" s="25" t="s">
        <v>254</v>
      </c>
      <c r="E110" s="4">
        <v>1388</v>
      </c>
      <c r="F110" s="4"/>
      <c r="G110" s="4"/>
      <c r="H110" s="4">
        <v>1623</v>
      </c>
      <c r="I110" s="4"/>
      <c r="J110" s="4"/>
      <c r="K110" s="4">
        <v>1650</v>
      </c>
      <c r="L110" s="4"/>
      <c r="M110" s="4"/>
    </row>
    <row r="111" spans="1:13" ht="17.25" customHeight="1">
      <c r="A111" s="4"/>
      <c r="B111" s="24" t="s">
        <v>324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31.5" customHeight="1">
      <c r="A112" s="4"/>
      <c r="B112" s="5" t="s">
        <v>362</v>
      </c>
      <c r="C112" s="4" t="s">
        <v>166</v>
      </c>
      <c r="D112" s="26" t="s">
        <v>161</v>
      </c>
      <c r="E112" s="27">
        <f>E108/E110*1000</f>
        <v>2686.5273775216137</v>
      </c>
      <c r="F112" s="27"/>
      <c r="G112" s="27"/>
      <c r="H112" s="27">
        <v>1022</v>
      </c>
      <c r="I112" s="27"/>
      <c r="J112" s="27"/>
      <c r="K112" s="27">
        <f>K108/K110*1000</f>
        <v>1616.7878787878788</v>
      </c>
      <c r="L112" s="4"/>
      <c r="M112" s="4"/>
    </row>
    <row r="113" spans="1:13" ht="15" customHeight="1">
      <c r="A113" s="4" t="s">
        <v>139</v>
      </c>
      <c r="B113" s="24" t="s">
        <v>25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43.5" customHeight="1">
      <c r="A114" s="4"/>
      <c r="B114" s="5" t="s">
        <v>363</v>
      </c>
      <c r="C114" s="4" t="s">
        <v>170</v>
      </c>
      <c r="D114" s="4" t="s">
        <v>161</v>
      </c>
      <c r="E114" s="33">
        <v>100</v>
      </c>
      <c r="F114" s="4"/>
      <c r="G114" s="4"/>
      <c r="H114" s="33">
        <v>100</v>
      </c>
      <c r="I114" s="4"/>
      <c r="J114" s="4"/>
      <c r="K114" s="33">
        <v>100</v>
      </c>
      <c r="L114" s="4"/>
      <c r="M114" s="4"/>
    </row>
    <row r="117" spans="1:10" ht="15" customHeight="1">
      <c r="A117" s="120" t="s">
        <v>113</v>
      </c>
      <c r="B117" s="120"/>
      <c r="C117" s="120"/>
      <c r="D117" s="120"/>
      <c r="E117" s="120"/>
      <c r="F117" s="120"/>
      <c r="G117" s="120"/>
      <c r="H117" s="120"/>
      <c r="I117" s="120"/>
      <c r="J117" s="120"/>
    </row>
    <row r="118" ht="15">
      <c r="J118" s="3" t="s">
        <v>3</v>
      </c>
    </row>
    <row r="119" spans="1:10" ht="15">
      <c r="A119" s="109" t="s">
        <v>17</v>
      </c>
      <c r="B119" s="109" t="s">
        <v>19</v>
      </c>
      <c r="C119" s="109" t="s">
        <v>20</v>
      </c>
      <c r="D119" s="109" t="s">
        <v>21</v>
      </c>
      <c r="E119" s="109" t="s">
        <v>103</v>
      </c>
      <c r="F119" s="109"/>
      <c r="G119" s="109"/>
      <c r="H119" s="109" t="s">
        <v>104</v>
      </c>
      <c r="I119" s="109"/>
      <c r="J119" s="109"/>
    </row>
    <row r="120" spans="1:10" ht="41.25" customHeight="1">
      <c r="A120" s="109"/>
      <c r="B120" s="109"/>
      <c r="C120" s="109"/>
      <c r="D120" s="109"/>
      <c r="E120" s="4" t="s">
        <v>6</v>
      </c>
      <c r="F120" s="4" t="s">
        <v>7</v>
      </c>
      <c r="G120" s="4" t="s">
        <v>56</v>
      </c>
      <c r="H120" s="4" t="s">
        <v>6</v>
      </c>
      <c r="I120" s="4" t="s">
        <v>7</v>
      </c>
      <c r="J120" s="4" t="s">
        <v>57</v>
      </c>
    </row>
    <row r="121" spans="1:10" ht="15">
      <c r="A121" s="4">
        <v>1</v>
      </c>
      <c r="B121" s="4">
        <v>2</v>
      </c>
      <c r="C121" s="4">
        <v>3</v>
      </c>
      <c r="D121" s="4">
        <v>4</v>
      </c>
      <c r="E121" s="4">
        <v>5</v>
      </c>
      <c r="F121" s="4">
        <v>6</v>
      </c>
      <c r="G121" s="4">
        <v>7</v>
      </c>
      <c r="H121" s="4">
        <v>8</v>
      </c>
      <c r="I121" s="4">
        <v>9</v>
      </c>
      <c r="J121" s="4">
        <v>10</v>
      </c>
    </row>
    <row r="122" spans="1:10" ht="15">
      <c r="A122" s="4" t="s">
        <v>137</v>
      </c>
      <c r="B122" s="24" t="s">
        <v>22</v>
      </c>
      <c r="C122" s="4" t="s">
        <v>9</v>
      </c>
      <c r="D122" s="4" t="s">
        <v>9</v>
      </c>
      <c r="E122" s="5" t="s">
        <v>9</v>
      </c>
      <c r="F122" s="5" t="s">
        <v>9</v>
      </c>
      <c r="G122" s="5" t="s">
        <v>9</v>
      </c>
      <c r="H122" s="5" t="s">
        <v>9</v>
      </c>
      <c r="I122" s="5" t="s">
        <v>9</v>
      </c>
      <c r="J122" s="5" t="s">
        <v>9</v>
      </c>
    </row>
    <row r="123" spans="1:10" ht="18.75" customHeight="1">
      <c r="A123" s="4"/>
      <c r="B123" s="5" t="s">
        <v>360</v>
      </c>
      <c r="C123" s="4" t="s">
        <v>345</v>
      </c>
      <c r="D123" s="25" t="s">
        <v>355</v>
      </c>
      <c r="E123" s="41">
        <v>2817</v>
      </c>
      <c r="F123" s="4"/>
      <c r="G123" s="4"/>
      <c r="H123" s="4">
        <v>2682</v>
      </c>
      <c r="I123" s="4"/>
      <c r="J123" s="4"/>
    </row>
    <row r="124" spans="1:10" ht="21" customHeight="1">
      <c r="A124" s="4" t="s">
        <v>138</v>
      </c>
      <c r="B124" s="24" t="s">
        <v>23</v>
      </c>
      <c r="C124" s="4"/>
      <c r="D124" s="4" t="s">
        <v>9</v>
      </c>
      <c r="E124" s="4"/>
      <c r="F124" s="4"/>
      <c r="G124" s="4"/>
      <c r="H124" s="4"/>
      <c r="I124" s="4"/>
      <c r="J124" s="4"/>
    </row>
    <row r="125" spans="1:10" ht="45">
      <c r="A125" s="4"/>
      <c r="B125" s="5" t="s">
        <v>361</v>
      </c>
      <c r="C125" s="4" t="s">
        <v>156</v>
      </c>
      <c r="D125" s="25" t="s">
        <v>254</v>
      </c>
      <c r="E125" s="4">
        <v>1700</v>
      </c>
      <c r="F125" s="4" t="s">
        <v>9</v>
      </c>
      <c r="G125" s="4" t="s">
        <v>9</v>
      </c>
      <c r="H125" s="4">
        <v>1750</v>
      </c>
      <c r="I125" s="4"/>
      <c r="J125" s="4"/>
    </row>
    <row r="126" spans="1:10" ht="21.75" customHeight="1">
      <c r="A126" s="4"/>
      <c r="B126" s="24" t="s">
        <v>324</v>
      </c>
      <c r="C126" s="4"/>
      <c r="D126" s="4"/>
      <c r="E126" s="4"/>
      <c r="F126" s="4"/>
      <c r="G126" s="4"/>
      <c r="H126" s="4"/>
      <c r="I126" s="4"/>
      <c r="J126" s="4"/>
    </row>
    <row r="127" spans="1:10" ht="30">
      <c r="A127" s="4"/>
      <c r="B127" s="5" t="s">
        <v>362</v>
      </c>
      <c r="C127" s="4" t="s">
        <v>166</v>
      </c>
      <c r="D127" s="26" t="s">
        <v>161</v>
      </c>
      <c r="E127" s="27">
        <f>E123/E125*1000</f>
        <v>1657.0588235294117</v>
      </c>
      <c r="F127" s="4"/>
      <c r="G127" s="4"/>
      <c r="H127" s="27">
        <f>H123/H125*1000</f>
        <v>1532.5714285714284</v>
      </c>
      <c r="I127" s="4"/>
      <c r="J127" s="4"/>
    </row>
    <row r="128" spans="1:10" ht="15">
      <c r="A128" s="4"/>
      <c r="B128" s="24" t="s">
        <v>25</v>
      </c>
      <c r="C128" s="4"/>
      <c r="D128" s="4"/>
      <c r="E128" s="4"/>
      <c r="F128" s="4"/>
      <c r="G128" s="4"/>
      <c r="H128" s="4"/>
      <c r="I128" s="4"/>
      <c r="J128" s="4"/>
    </row>
    <row r="129" spans="1:10" ht="45">
      <c r="A129" s="4" t="s">
        <v>139</v>
      </c>
      <c r="B129" s="5" t="s">
        <v>363</v>
      </c>
      <c r="C129" s="4" t="s">
        <v>170</v>
      </c>
      <c r="D129" s="4" t="s">
        <v>161</v>
      </c>
      <c r="E129" s="4">
        <v>100</v>
      </c>
      <c r="F129" s="4"/>
      <c r="G129" s="4"/>
      <c r="H129" s="4">
        <v>100</v>
      </c>
      <c r="I129" s="4"/>
      <c r="J129" s="4"/>
    </row>
    <row r="131" spans="1:11" ht="15" customHeight="1">
      <c r="A131" s="120" t="s">
        <v>26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ht="15">
      <c r="K132" s="3" t="s">
        <v>3</v>
      </c>
    </row>
    <row r="133" spans="1:11" ht="15" customHeight="1">
      <c r="A133" s="109" t="s">
        <v>5</v>
      </c>
      <c r="B133" s="109" t="s">
        <v>80</v>
      </c>
      <c r="C133" s="109"/>
      <c r="D133" s="115" t="s">
        <v>81</v>
      </c>
      <c r="E133" s="117"/>
      <c r="F133" s="109" t="s">
        <v>82</v>
      </c>
      <c r="G133" s="109"/>
      <c r="H133" s="109" t="s">
        <v>103</v>
      </c>
      <c r="I133" s="109"/>
      <c r="J133" s="109" t="s">
        <v>104</v>
      </c>
      <c r="K133" s="109"/>
    </row>
    <row r="134" spans="1:11" ht="30">
      <c r="A134" s="109"/>
      <c r="B134" s="4" t="s">
        <v>6</v>
      </c>
      <c r="C134" s="4" t="s">
        <v>7</v>
      </c>
      <c r="D134" s="4" t="s">
        <v>6</v>
      </c>
      <c r="E134" s="4" t="s">
        <v>7</v>
      </c>
      <c r="F134" s="4" t="s">
        <v>6</v>
      </c>
      <c r="G134" s="4" t="s">
        <v>7</v>
      </c>
      <c r="H134" s="4" t="s">
        <v>6</v>
      </c>
      <c r="I134" s="4" t="s">
        <v>7</v>
      </c>
      <c r="J134" s="4" t="s">
        <v>6</v>
      </c>
      <c r="K134" s="4" t="s">
        <v>7</v>
      </c>
    </row>
    <row r="135" spans="1:11" ht="15">
      <c r="A135" s="4">
        <v>1</v>
      </c>
      <c r="B135" s="4">
        <v>2</v>
      </c>
      <c r="C135" s="4">
        <v>3</v>
      </c>
      <c r="D135" s="4">
        <v>4</v>
      </c>
      <c r="E135" s="4">
        <v>5</v>
      </c>
      <c r="F135" s="4">
        <v>6</v>
      </c>
      <c r="G135" s="4">
        <v>7</v>
      </c>
      <c r="H135" s="4">
        <v>8</v>
      </c>
      <c r="I135" s="4">
        <v>9</v>
      </c>
      <c r="J135" s="4">
        <v>10</v>
      </c>
      <c r="K135" s="4">
        <v>11</v>
      </c>
    </row>
    <row r="136" spans="1:11" ht="15">
      <c r="A136" s="23"/>
      <c r="C136" s="4" t="s">
        <v>9</v>
      </c>
      <c r="D136" s="4" t="s">
        <v>9</v>
      </c>
      <c r="E136" s="4" t="s">
        <v>9</v>
      </c>
      <c r="F136" s="4" t="s">
        <v>9</v>
      </c>
      <c r="G136" s="4" t="s">
        <v>9</v>
      </c>
      <c r="H136" s="4" t="s">
        <v>9</v>
      </c>
      <c r="I136" s="4" t="s">
        <v>9</v>
      </c>
      <c r="J136" s="4" t="s">
        <v>9</v>
      </c>
      <c r="K136" s="4" t="s">
        <v>9</v>
      </c>
    </row>
    <row r="137" spans="1:11" ht="15">
      <c r="A137" s="4" t="s">
        <v>12</v>
      </c>
      <c r="B137" s="4" t="s">
        <v>9</v>
      </c>
      <c r="C137" s="4" t="s">
        <v>9</v>
      </c>
      <c r="D137" s="4" t="s">
        <v>9</v>
      </c>
      <c r="E137" s="4" t="s">
        <v>9</v>
      </c>
      <c r="F137" s="4" t="s">
        <v>9</v>
      </c>
      <c r="G137" s="4" t="s">
        <v>9</v>
      </c>
      <c r="H137" s="4" t="s">
        <v>9</v>
      </c>
      <c r="I137" s="4" t="s">
        <v>9</v>
      </c>
      <c r="J137" s="4" t="s">
        <v>9</v>
      </c>
      <c r="K137" s="4" t="s">
        <v>9</v>
      </c>
    </row>
    <row r="138" spans="1:11" ht="120">
      <c r="A138" s="6" t="s">
        <v>27</v>
      </c>
      <c r="B138" s="4" t="s">
        <v>11</v>
      </c>
      <c r="C138" s="4" t="s">
        <v>9</v>
      </c>
      <c r="D138" s="4" t="s">
        <v>11</v>
      </c>
      <c r="E138" s="4" t="s">
        <v>9</v>
      </c>
      <c r="F138" s="4" t="s">
        <v>9</v>
      </c>
      <c r="G138" s="4" t="s">
        <v>9</v>
      </c>
      <c r="H138" s="4" t="s">
        <v>9</v>
      </c>
      <c r="I138" s="4" t="s">
        <v>9</v>
      </c>
      <c r="J138" s="4" t="s">
        <v>11</v>
      </c>
      <c r="K138" s="4" t="s">
        <v>9</v>
      </c>
    </row>
    <row r="141" spans="1:14" ht="15" customHeight="1">
      <c r="A141" s="120" t="s">
        <v>28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</row>
    <row r="143" spans="1:14" ht="15" customHeight="1">
      <c r="A143" s="109" t="s">
        <v>55</v>
      </c>
      <c r="B143" s="109" t="s">
        <v>29</v>
      </c>
      <c r="C143" s="115" t="s">
        <v>80</v>
      </c>
      <c r="D143" s="116"/>
      <c r="E143" s="116"/>
      <c r="F143" s="117"/>
      <c r="G143" s="109" t="s">
        <v>114</v>
      </c>
      <c r="H143" s="109"/>
      <c r="I143" s="109"/>
      <c r="J143" s="109"/>
      <c r="K143" s="109" t="s">
        <v>115</v>
      </c>
      <c r="L143" s="109"/>
      <c r="M143" s="115" t="s">
        <v>116</v>
      </c>
      <c r="N143" s="117"/>
    </row>
    <row r="144" spans="1:14" ht="30.75" customHeight="1">
      <c r="A144" s="109"/>
      <c r="B144" s="109"/>
      <c r="C144" s="109" t="s">
        <v>6</v>
      </c>
      <c r="D144" s="109"/>
      <c r="E144" s="109" t="s">
        <v>7</v>
      </c>
      <c r="F144" s="109"/>
      <c r="G144" s="109" t="s">
        <v>6</v>
      </c>
      <c r="H144" s="109"/>
      <c r="I144" s="109" t="s">
        <v>7</v>
      </c>
      <c r="J144" s="109"/>
      <c r="K144" s="109" t="s">
        <v>6</v>
      </c>
      <c r="L144" s="109" t="s">
        <v>7</v>
      </c>
      <c r="M144" s="109" t="s">
        <v>6</v>
      </c>
      <c r="N144" s="109" t="s">
        <v>7</v>
      </c>
    </row>
    <row r="145" spans="1:14" ht="30">
      <c r="A145" s="109"/>
      <c r="B145" s="109"/>
      <c r="C145" s="4" t="s">
        <v>58</v>
      </c>
      <c r="D145" s="4" t="s">
        <v>59</v>
      </c>
      <c r="E145" s="4" t="s">
        <v>58</v>
      </c>
      <c r="F145" s="4" t="s">
        <v>59</v>
      </c>
      <c r="G145" s="4" t="s">
        <v>58</v>
      </c>
      <c r="H145" s="4" t="s">
        <v>59</v>
      </c>
      <c r="I145" s="4" t="s">
        <v>58</v>
      </c>
      <c r="J145" s="4" t="s">
        <v>59</v>
      </c>
      <c r="K145" s="109"/>
      <c r="L145" s="109"/>
      <c r="M145" s="109"/>
      <c r="N145" s="109"/>
    </row>
    <row r="146" spans="1:14" ht="15">
      <c r="A146" s="4">
        <v>1</v>
      </c>
      <c r="B146" s="4">
        <v>2</v>
      </c>
      <c r="C146" s="4">
        <v>3</v>
      </c>
      <c r="D146" s="4">
        <v>4</v>
      </c>
      <c r="E146" s="4">
        <v>5</v>
      </c>
      <c r="F146" s="4">
        <v>6</v>
      </c>
      <c r="G146" s="4">
        <v>7</v>
      </c>
      <c r="H146" s="4">
        <v>8</v>
      </c>
      <c r="I146" s="4">
        <v>9</v>
      </c>
      <c r="J146" s="4">
        <v>10</v>
      </c>
      <c r="K146" s="4">
        <v>11</v>
      </c>
      <c r="L146" s="4">
        <v>12</v>
      </c>
      <c r="M146" s="4">
        <v>13</v>
      </c>
      <c r="N146" s="4">
        <v>14</v>
      </c>
    </row>
    <row r="147" spans="1:14" ht="15">
      <c r="A147" s="4" t="s">
        <v>9</v>
      </c>
      <c r="B147" s="5"/>
      <c r="C147" s="4"/>
      <c r="D147" s="5"/>
      <c r="E147" s="5"/>
      <c r="F147" s="5"/>
      <c r="G147" s="4"/>
      <c r="H147" s="5"/>
      <c r="I147" s="5"/>
      <c r="J147" s="5"/>
      <c r="K147" s="4"/>
      <c r="L147" s="5"/>
      <c r="M147" s="4"/>
      <c r="N147" s="5"/>
    </row>
    <row r="148" spans="1:14" ht="15">
      <c r="A148" s="4" t="s">
        <v>9</v>
      </c>
      <c r="B148" s="4" t="s">
        <v>12</v>
      </c>
      <c r="C148" s="4">
        <f>SUM(C147:C147)</f>
        <v>0</v>
      </c>
      <c r="D148" s="4" t="s">
        <v>9</v>
      </c>
      <c r="E148" s="4" t="s">
        <v>9</v>
      </c>
      <c r="F148" s="4" t="s">
        <v>9</v>
      </c>
      <c r="G148" s="4">
        <f>SUM(G147:G147)</f>
        <v>0</v>
      </c>
      <c r="H148" s="4" t="s">
        <v>9</v>
      </c>
      <c r="I148" s="4" t="s">
        <v>9</v>
      </c>
      <c r="J148" s="4" t="s">
        <v>9</v>
      </c>
      <c r="K148" s="4">
        <f>SUM(K147:K147)</f>
        <v>0</v>
      </c>
      <c r="L148" s="4" t="s">
        <v>9</v>
      </c>
      <c r="M148" s="4">
        <f>SUM(M147:M147)</f>
        <v>0</v>
      </c>
      <c r="N148" s="4" t="s">
        <v>9</v>
      </c>
    </row>
    <row r="149" spans="1:14" ht="45">
      <c r="A149" s="4" t="s">
        <v>9</v>
      </c>
      <c r="B149" s="4" t="s">
        <v>30</v>
      </c>
      <c r="C149" s="4" t="s">
        <v>11</v>
      </c>
      <c r="D149" s="4" t="s">
        <v>11</v>
      </c>
      <c r="E149" s="4" t="s">
        <v>9</v>
      </c>
      <c r="F149" s="4" t="s">
        <v>9</v>
      </c>
      <c r="G149" s="4" t="s">
        <v>11</v>
      </c>
      <c r="H149" s="4" t="s">
        <v>11</v>
      </c>
      <c r="I149" s="4" t="s">
        <v>9</v>
      </c>
      <c r="J149" s="4" t="s">
        <v>9</v>
      </c>
      <c r="K149" s="4" t="s">
        <v>11</v>
      </c>
      <c r="L149" s="4" t="s">
        <v>9</v>
      </c>
      <c r="M149" s="4" t="s">
        <v>11</v>
      </c>
      <c r="N149" s="4" t="s">
        <v>9</v>
      </c>
    </row>
    <row r="152" spans="1:12" ht="15" customHeight="1">
      <c r="A152" s="114" t="s">
        <v>74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1:12" ht="15" customHeight="1">
      <c r="A153" s="114" t="s">
        <v>117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ht="15">
      <c r="L154" s="1" t="s">
        <v>3</v>
      </c>
    </row>
    <row r="155" spans="1:12" ht="21.75" customHeight="1">
      <c r="A155" s="109" t="s">
        <v>17</v>
      </c>
      <c r="B155" s="109" t="s">
        <v>31</v>
      </c>
      <c r="C155" s="109" t="s">
        <v>32</v>
      </c>
      <c r="D155" s="115" t="s">
        <v>80</v>
      </c>
      <c r="E155" s="116"/>
      <c r="F155" s="117"/>
      <c r="G155" s="109" t="s">
        <v>81</v>
      </c>
      <c r="H155" s="109"/>
      <c r="I155" s="109"/>
      <c r="J155" s="109" t="s">
        <v>82</v>
      </c>
      <c r="K155" s="109"/>
      <c r="L155" s="109"/>
    </row>
    <row r="156" spans="1:12" ht="30">
      <c r="A156" s="109"/>
      <c r="B156" s="109"/>
      <c r="C156" s="109"/>
      <c r="D156" s="4" t="s">
        <v>6</v>
      </c>
      <c r="E156" s="4" t="s">
        <v>7</v>
      </c>
      <c r="F156" s="4" t="s">
        <v>60</v>
      </c>
      <c r="G156" s="4" t="s">
        <v>6</v>
      </c>
      <c r="H156" s="4" t="s">
        <v>7</v>
      </c>
      <c r="I156" s="4" t="s">
        <v>52</v>
      </c>
      <c r="J156" s="4" t="s">
        <v>6</v>
      </c>
      <c r="K156" s="4" t="s">
        <v>7</v>
      </c>
      <c r="L156" s="4" t="s">
        <v>61</v>
      </c>
    </row>
    <row r="157" spans="1:12" ht="15">
      <c r="A157" s="4">
        <v>1</v>
      </c>
      <c r="B157" s="4">
        <v>2</v>
      </c>
      <c r="C157" s="4">
        <v>3</v>
      </c>
      <c r="D157" s="4">
        <v>4</v>
      </c>
      <c r="E157" s="4">
        <v>5</v>
      </c>
      <c r="F157" s="4">
        <v>6</v>
      </c>
      <c r="G157" s="4">
        <v>7</v>
      </c>
      <c r="H157" s="4">
        <v>8</v>
      </c>
      <c r="I157" s="4">
        <v>9</v>
      </c>
      <c r="J157" s="4">
        <v>10</v>
      </c>
      <c r="K157" s="4">
        <v>11</v>
      </c>
      <c r="L157" s="4">
        <v>12</v>
      </c>
    </row>
    <row r="158" spans="1:12" ht="15">
      <c r="A158" s="4" t="s">
        <v>9</v>
      </c>
      <c r="B158" s="5" t="s">
        <v>9</v>
      </c>
      <c r="C158" s="5" t="s">
        <v>9</v>
      </c>
      <c r="D158" s="5" t="s">
        <v>9</v>
      </c>
      <c r="E158" s="5" t="s">
        <v>9</v>
      </c>
      <c r="F158" s="5" t="s">
        <v>9</v>
      </c>
      <c r="G158" s="5" t="s">
        <v>9</v>
      </c>
      <c r="H158" s="5" t="s">
        <v>9</v>
      </c>
      <c r="I158" s="5" t="s">
        <v>9</v>
      </c>
      <c r="J158" s="5" t="s">
        <v>9</v>
      </c>
      <c r="K158" s="5" t="s">
        <v>9</v>
      </c>
      <c r="L158" s="5" t="s">
        <v>9</v>
      </c>
    </row>
    <row r="159" spans="1:12" ht="15">
      <c r="A159" s="4" t="s">
        <v>9</v>
      </c>
      <c r="B159" s="4" t="s">
        <v>12</v>
      </c>
      <c r="C159" s="5" t="s">
        <v>9</v>
      </c>
      <c r="D159" s="5" t="s">
        <v>9</v>
      </c>
      <c r="E159" s="5" t="s">
        <v>9</v>
      </c>
      <c r="F159" s="5" t="s">
        <v>9</v>
      </c>
      <c r="G159" s="5" t="s">
        <v>9</v>
      </c>
      <c r="H159" s="5" t="s">
        <v>9</v>
      </c>
      <c r="I159" s="5" t="s">
        <v>9</v>
      </c>
      <c r="J159" s="5" t="s">
        <v>9</v>
      </c>
      <c r="K159" s="5" t="s">
        <v>9</v>
      </c>
      <c r="L159" s="5" t="s">
        <v>9</v>
      </c>
    </row>
    <row r="161" spans="1:9" ht="15" customHeight="1">
      <c r="A161" s="120" t="s">
        <v>118</v>
      </c>
      <c r="B161" s="120"/>
      <c r="C161" s="120"/>
      <c r="D161" s="120"/>
      <c r="E161" s="120"/>
      <c r="F161" s="120"/>
      <c r="G161" s="120"/>
      <c r="H161" s="120"/>
      <c r="I161" s="120"/>
    </row>
    <row r="162" ht="15">
      <c r="I162" s="3" t="s">
        <v>3</v>
      </c>
    </row>
    <row r="163" spans="1:9" ht="21.75" customHeight="1">
      <c r="A163" s="109" t="s">
        <v>55</v>
      </c>
      <c r="B163" s="109" t="s">
        <v>31</v>
      </c>
      <c r="C163" s="109" t="s">
        <v>32</v>
      </c>
      <c r="D163" s="115" t="s">
        <v>103</v>
      </c>
      <c r="E163" s="116"/>
      <c r="F163" s="117"/>
      <c r="G163" s="109" t="s">
        <v>104</v>
      </c>
      <c r="H163" s="109"/>
      <c r="I163" s="109"/>
    </row>
    <row r="164" spans="1:9" ht="33" customHeight="1">
      <c r="A164" s="109"/>
      <c r="B164" s="109"/>
      <c r="C164" s="109"/>
      <c r="D164" s="4" t="s">
        <v>6</v>
      </c>
      <c r="E164" s="4" t="s">
        <v>7</v>
      </c>
      <c r="F164" s="4" t="s">
        <v>60</v>
      </c>
      <c r="G164" s="4" t="s">
        <v>6</v>
      </c>
      <c r="H164" s="4" t="s">
        <v>7</v>
      </c>
      <c r="I164" s="4" t="s">
        <v>52</v>
      </c>
    </row>
    <row r="165" spans="1:9" ht="15">
      <c r="A165" s="4">
        <v>1</v>
      </c>
      <c r="B165" s="4">
        <v>2</v>
      </c>
      <c r="C165" s="4">
        <v>3</v>
      </c>
      <c r="D165" s="4">
        <v>4</v>
      </c>
      <c r="E165" s="4">
        <v>5</v>
      </c>
      <c r="F165" s="4">
        <v>6</v>
      </c>
      <c r="G165" s="4">
        <v>7</v>
      </c>
      <c r="H165" s="4">
        <v>8</v>
      </c>
      <c r="I165" s="4">
        <v>9</v>
      </c>
    </row>
    <row r="166" spans="1:9" ht="15">
      <c r="A166" s="4" t="s">
        <v>9</v>
      </c>
      <c r="B166" s="5" t="s">
        <v>9</v>
      </c>
      <c r="C166" s="5" t="s">
        <v>9</v>
      </c>
      <c r="D166" s="5" t="s">
        <v>9</v>
      </c>
      <c r="E166" s="5" t="s">
        <v>9</v>
      </c>
      <c r="F166" s="5" t="s">
        <v>9</v>
      </c>
      <c r="G166" s="5" t="s">
        <v>9</v>
      </c>
      <c r="H166" s="5" t="s">
        <v>9</v>
      </c>
      <c r="I166" s="5" t="s">
        <v>9</v>
      </c>
    </row>
    <row r="167" spans="1:9" ht="15">
      <c r="A167" s="4" t="s">
        <v>9</v>
      </c>
      <c r="B167" s="4" t="s">
        <v>12</v>
      </c>
      <c r="C167" s="5" t="s">
        <v>9</v>
      </c>
      <c r="D167" s="5" t="s">
        <v>9</v>
      </c>
      <c r="E167" s="5" t="s">
        <v>9</v>
      </c>
      <c r="F167" s="5" t="s">
        <v>9</v>
      </c>
      <c r="G167" s="5" t="s">
        <v>9</v>
      </c>
      <c r="H167" s="5" t="s">
        <v>9</v>
      </c>
      <c r="I167" s="5" t="s">
        <v>9</v>
      </c>
    </row>
    <row r="170" spans="1:13" ht="15" customHeight="1">
      <c r="A170" s="120" t="s">
        <v>119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ht="15">
      <c r="M171" s="3" t="s">
        <v>3</v>
      </c>
    </row>
    <row r="172" spans="1:13" ht="30.75" customHeight="1">
      <c r="A172" s="123" t="s">
        <v>63</v>
      </c>
      <c r="B172" s="123" t="s">
        <v>62</v>
      </c>
      <c r="C172" s="109" t="s">
        <v>33</v>
      </c>
      <c r="D172" s="115" t="s">
        <v>80</v>
      </c>
      <c r="E172" s="117"/>
      <c r="F172" s="109" t="s">
        <v>81</v>
      </c>
      <c r="G172" s="109"/>
      <c r="H172" s="109" t="s">
        <v>82</v>
      </c>
      <c r="I172" s="109"/>
      <c r="J172" s="109" t="s">
        <v>103</v>
      </c>
      <c r="K172" s="109"/>
      <c r="L172" s="109" t="s">
        <v>104</v>
      </c>
      <c r="M172" s="109"/>
    </row>
    <row r="173" spans="1:13" ht="124.5" customHeight="1">
      <c r="A173" s="124"/>
      <c r="B173" s="124"/>
      <c r="C173" s="109"/>
      <c r="D173" s="4" t="s">
        <v>35</v>
      </c>
      <c r="E173" s="4" t="s">
        <v>34</v>
      </c>
      <c r="F173" s="4" t="s">
        <v>35</v>
      </c>
      <c r="G173" s="4" t="s">
        <v>34</v>
      </c>
      <c r="H173" s="4" t="s">
        <v>35</v>
      </c>
      <c r="I173" s="4" t="s">
        <v>34</v>
      </c>
      <c r="J173" s="4" t="s">
        <v>35</v>
      </c>
      <c r="K173" s="4" t="s">
        <v>34</v>
      </c>
      <c r="L173" s="4" t="s">
        <v>35</v>
      </c>
      <c r="M173" s="4" t="s">
        <v>34</v>
      </c>
    </row>
    <row r="174" spans="1:13" ht="15">
      <c r="A174" s="4">
        <v>1</v>
      </c>
      <c r="B174" s="4">
        <v>2</v>
      </c>
      <c r="C174" s="4">
        <v>3</v>
      </c>
      <c r="D174" s="4">
        <v>4</v>
      </c>
      <c r="E174" s="4">
        <v>5</v>
      </c>
      <c r="F174" s="4">
        <v>6</v>
      </c>
      <c r="G174" s="4">
        <v>7</v>
      </c>
      <c r="H174" s="4">
        <v>8</v>
      </c>
      <c r="I174" s="4">
        <v>9</v>
      </c>
      <c r="J174" s="4">
        <v>10</v>
      </c>
      <c r="K174" s="4">
        <v>11</v>
      </c>
      <c r="L174" s="4">
        <v>12</v>
      </c>
      <c r="M174" s="4">
        <v>13</v>
      </c>
    </row>
    <row r="175" spans="1:13" ht="15">
      <c r="A175" s="4" t="s">
        <v>9</v>
      </c>
      <c r="B175" s="4" t="s">
        <v>9</v>
      </c>
      <c r="C175" s="4" t="s">
        <v>9</v>
      </c>
      <c r="D175" s="4" t="s">
        <v>9</v>
      </c>
      <c r="E175" s="4" t="s">
        <v>9</v>
      </c>
      <c r="F175" s="4" t="s">
        <v>9</v>
      </c>
      <c r="G175" s="4" t="s">
        <v>9</v>
      </c>
      <c r="H175" s="4" t="s">
        <v>9</v>
      </c>
      <c r="I175" s="4" t="s">
        <v>9</v>
      </c>
      <c r="J175" s="4" t="s">
        <v>9</v>
      </c>
      <c r="K175" s="4" t="s">
        <v>9</v>
      </c>
      <c r="L175" s="4" t="s">
        <v>9</v>
      </c>
      <c r="M175" s="4" t="s">
        <v>9</v>
      </c>
    </row>
    <row r="176" spans="1:13" ht="15">
      <c r="A176" s="4" t="s">
        <v>9</v>
      </c>
      <c r="B176" s="4" t="s">
        <v>9</v>
      </c>
      <c r="C176" s="4" t="s">
        <v>9</v>
      </c>
      <c r="D176" s="4" t="s">
        <v>9</v>
      </c>
      <c r="E176" s="4" t="s">
        <v>9</v>
      </c>
      <c r="F176" s="4" t="s">
        <v>9</v>
      </c>
      <c r="G176" s="4" t="s">
        <v>9</v>
      </c>
      <c r="H176" s="4" t="s">
        <v>9</v>
      </c>
      <c r="I176" s="4" t="s">
        <v>9</v>
      </c>
      <c r="J176" s="4" t="s">
        <v>9</v>
      </c>
      <c r="K176" s="4" t="s">
        <v>9</v>
      </c>
      <c r="L176" s="4" t="s">
        <v>9</v>
      </c>
      <c r="M176" s="4" t="s">
        <v>9</v>
      </c>
    </row>
    <row r="179" spans="1:10" ht="48" customHeight="1">
      <c r="A179" s="114" t="s">
        <v>187</v>
      </c>
      <c r="B179" s="114"/>
      <c r="C179" s="114"/>
      <c r="D179" s="114"/>
      <c r="E179" s="114"/>
      <c r="F179" s="114"/>
      <c r="G179" s="114"/>
      <c r="H179" s="114"/>
      <c r="I179" s="114"/>
      <c r="J179" s="114"/>
    </row>
    <row r="180" spans="1:13" ht="48" customHeight="1">
      <c r="A180" s="110" t="s">
        <v>188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1:10" ht="15" customHeight="1">
      <c r="A181" s="114" t="s">
        <v>176</v>
      </c>
      <c r="B181" s="114"/>
      <c r="C181" s="114"/>
      <c r="D181" s="114"/>
      <c r="E181" s="114"/>
      <c r="F181" s="114"/>
      <c r="G181" s="114"/>
      <c r="H181" s="114"/>
      <c r="I181" s="114"/>
      <c r="J181" s="114"/>
    </row>
    <row r="182" spans="1:10" ht="15" customHeight="1">
      <c r="A182" s="114" t="s">
        <v>179</v>
      </c>
      <c r="B182" s="114"/>
      <c r="C182" s="114"/>
      <c r="D182" s="114"/>
      <c r="E182" s="114"/>
      <c r="F182" s="114"/>
      <c r="G182" s="114"/>
      <c r="H182" s="114"/>
      <c r="I182" s="114"/>
      <c r="J182" s="114"/>
    </row>
    <row r="183" ht="15">
      <c r="J183" s="3" t="s">
        <v>3</v>
      </c>
    </row>
    <row r="184" spans="1:10" ht="72.75" customHeight="1">
      <c r="A184" s="109" t="s">
        <v>36</v>
      </c>
      <c r="B184" s="109" t="s">
        <v>5</v>
      </c>
      <c r="C184" s="109" t="s">
        <v>37</v>
      </c>
      <c r="D184" s="109" t="s">
        <v>64</v>
      </c>
      <c r="E184" s="109" t="s">
        <v>38</v>
      </c>
      <c r="F184" s="109" t="s">
        <v>39</v>
      </c>
      <c r="G184" s="109" t="s">
        <v>65</v>
      </c>
      <c r="H184" s="109" t="s">
        <v>40</v>
      </c>
      <c r="I184" s="109"/>
      <c r="J184" s="109" t="s">
        <v>66</v>
      </c>
    </row>
    <row r="185" spans="1:10" ht="53.25" customHeight="1">
      <c r="A185" s="109"/>
      <c r="B185" s="109"/>
      <c r="C185" s="109"/>
      <c r="D185" s="109"/>
      <c r="E185" s="109"/>
      <c r="F185" s="109"/>
      <c r="G185" s="109"/>
      <c r="H185" s="4" t="s">
        <v>41</v>
      </c>
      <c r="I185" s="4" t="s">
        <v>42</v>
      </c>
      <c r="J185" s="109"/>
    </row>
    <row r="186" spans="1:10" ht="15">
      <c r="A186" s="4">
        <v>1</v>
      </c>
      <c r="B186" s="4">
        <v>2</v>
      </c>
      <c r="C186" s="4">
        <v>3</v>
      </c>
      <c r="D186" s="4">
        <v>4</v>
      </c>
      <c r="E186" s="4">
        <v>5</v>
      </c>
      <c r="F186" s="4">
        <v>6</v>
      </c>
      <c r="G186" s="4">
        <v>7</v>
      </c>
      <c r="H186" s="4">
        <v>8</v>
      </c>
      <c r="I186" s="4">
        <v>9</v>
      </c>
      <c r="J186" s="4">
        <v>10</v>
      </c>
    </row>
    <row r="187" spans="1:10" ht="15">
      <c r="A187" s="4">
        <v>2240</v>
      </c>
      <c r="B187" s="91" t="s">
        <v>399</v>
      </c>
      <c r="C187" s="41">
        <v>1000</v>
      </c>
      <c r="D187" s="4">
        <v>1000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f>D187-F187</f>
        <v>1000</v>
      </c>
    </row>
    <row r="188" spans="1:10" ht="15">
      <c r="A188" s="92">
        <v>2730</v>
      </c>
      <c r="B188" s="90" t="s">
        <v>129</v>
      </c>
      <c r="C188" s="41">
        <v>3728400</v>
      </c>
      <c r="D188" s="47">
        <v>3727860</v>
      </c>
      <c r="E188" s="41">
        <v>0</v>
      </c>
      <c r="F188" s="41">
        <v>0</v>
      </c>
      <c r="G188" s="41">
        <f>F188-E188</f>
        <v>0</v>
      </c>
      <c r="H188" s="41">
        <v>0</v>
      </c>
      <c r="I188" s="41">
        <v>0</v>
      </c>
      <c r="J188" s="41">
        <f>D188-F188</f>
        <v>3727860</v>
      </c>
    </row>
    <row r="189" spans="1:10" ht="15">
      <c r="A189" s="4" t="s">
        <v>9</v>
      </c>
      <c r="B189" s="4" t="s">
        <v>12</v>
      </c>
      <c r="C189" s="41">
        <f>C187+C188</f>
        <v>3729400</v>
      </c>
      <c r="D189" s="41">
        <f>D187+D188</f>
        <v>3728860</v>
      </c>
      <c r="E189" s="41">
        <v>0</v>
      </c>
      <c r="F189" s="43">
        <v>0</v>
      </c>
      <c r="G189" s="41">
        <v>0</v>
      </c>
      <c r="H189" s="43">
        <f>SUM(H188:H188)</f>
        <v>0</v>
      </c>
      <c r="I189" s="43">
        <f>SUM(I188:I188)</f>
        <v>0</v>
      </c>
      <c r="J189" s="41">
        <f>D189-F189</f>
        <v>3728860</v>
      </c>
    </row>
    <row r="192" spans="1:12" ht="15" customHeight="1">
      <c r="A192" s="120" t="s">
        <v>180</v>
      </c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ht="15">
      <c r="L193" s="3" t="s">
        <v>3</v>
      </c>
    </row>
    <row r="194" spans="1:12" ht="15">
      <c r="A194" s="109" t="s">
        <v>36</v>
      </c>
      <c r="B194" s="109" t="s">
        <v>5</v>
      </c>
      <c r="C194" s="115" t="s">
        <v>178</v>
      </c>
      <c r="D194" s="116"/>
      <c r="E194" s="116"/>
      <c r="F194" s="116"/>
      <c r="G194" s="117"/>
      <c r="H194" s="109" t="s">
        <v>115</v>
      </c>
      <c r="I194" s="109"/>
      <c r="J194" s="109"/>
      <c r="K194" s="109"/>
      <c r="L194" s="109"/>
    </row>
    <row r="195" spans="1:12" ht="150.75" customHeight="1">
      <c r="A195" s="109"/>
      <c r="B195" s="109"/>
      <c r="C195" s="109" t="s">
        <v>43</v>
      </c>
      <c r="D195" s="109" t="s">
        <v>44</v>
      </c>
      <c r="E195" s="109" t="s">
        <v>45</v>
      </c>
      <c r="F195" s="109"/>
      <c r="G195" s="109" t="s">
        <v>67</v>
      </c>
      <c r="H195" s="109" t="s">
        <v>46</v>
      </c>
      <c r="I195" s="109" t="s">
        <v>68</v>
      </c>
      <c r="J195" s="109" t="s">
        <v>45</v>
      </c>
      <c r="K195" s="109"/>
      <c r="L195" s="109" t="s">
        <v>69</v>
      </c>
    </row>
    <row r="196" spans="1:12" ht="30">
      <c r="A196" s="109"/>
      <c r="B196" s="109"/>
      <c r="C196" s="109"/>
      <c r="D196" s="109"/>
      <c r="E196" s="4" t="s">
        <v>41</v>
      </c>
      <c r="F196" s="4" t="s">
        <v>42</v>
      </c>
      <c r="G196" s="109"/>
      <c r="H196" s="109"/>
      <c r="I196" s="109"/>
      <c r="J196" s="4" t="s">
        <v>41</v>
      </c>
      <c r="K196" s="4" t="s">
        <v>42</v>
      </c>
      <c r="L196" s="109"/>
    </row>
    <row r="197" spans="1:12" ht="15">
      <c r="A197" s="4">
        <v>1</v>
      </c>
      <c r="B197" s="4">
        <v>2</v>
      </c>
      <c r="C197" s="4">
        <v>3</v>
      </c>
      <c r="D197" s="4">
        <v>4</v>
      </c>
      <c r="E197" s="4">
        <v>5</v>
      </c>
      <c r="F197" s="4">
        <v>6</v>
      </c>
      <c r="G197" s="4">
        <v>7</v>
      </c>
      <c r="H197" s="4">
        <v>8</v>
      </c>
      <c r="I197" s="4">
        <v>9</v>
      </c>
      <c r="J197" s="4">
        <v>10</v>
      </c>
      <c r="K197" s="4">
        <v>11</v>
      </c>
      <c r="L197" s="4">
        <v>12</v>
      </c>
    </row>
    <row r="198" spans="1:12" ht="15">
      <c r="A198" s="4">
        <v>2240</v>
      </c>
      <c r="B198" s="91" t="s">
        <v>399</v>
      </c>
      <c r="C198" s="41">
        <v>2200</v>
      </c>
      <c r="D198" s="41">
        <v>0</v>
      </c>
      <c r="E198" s="41">
        <v>0</v>
      </c>
      <c r="F198" s="41">
        <v>0</v>
      </c>
      <c r="G198" s="41">
        <f>C198-E198</f>
        <v>2200</v>
      </c>
      <c r="H198" s="41">
        <v>3500</v>
      </c>
      <c r="I198" s="41">
        <v>0</v>
      </c>
      <c r="J198" s="41">
        <v>0</v>
      </c>
      <c r="K198" s="41">
        <v>0</v>
      </c>
      <c r="L198" s="41">
        <f>H198-J198</f>
        <v>3500</v>
      </c>
    </row>
    <row r="199" spans="1:12" ht="15">
      <c r="A199" s="92">
        <v>2730</v>
      </c>
      <c r="B199" s="90" t="s">
        <v>129</v>
      </c>
      <c r="C199" s="41">
        <v>1656000</v>
      </c>
      <c r="D199" s="41">
        <v>0</v>
      </c>
      <c r="E199" s="41">
        <f>D199</f>
        <v>0</v>
      </c>
      <c r="F199" s="41">
        <v>0</v>
      </c>
      <c r="G199" s="41">
        <f>C199-E199</f>
        <v>1656000</v>
      </c>
      <c r="H199" s="41">
        <v>2664200</v>
      </c>
      <c r="I199" s="41">
        <f>D199-E199-F199</f>
        <v>0</v>
      </c>
      <c r="J199" s="41">
        <v>0</v>
      </c>
      <c r="K199" s="41">
        <v>0</v>
      </c>
      <c r="L199" s="41">
        <f>H199-I199</f>
        <v>2664200</v>
      </c>
    </row>
    <row r="200" spans="1:15" ht="15">
      <c r="A200" s="4" t="s">
        <v>9</v>
      </c>
      <c r="B200" s="4" t="s">
        <v>12</v>
      </c>
      <c r="C200" s="41">
        <f aca="true" t="shared" si="1" ref="C200:L200">SUM(C199:C199)</f>
        <v>1656000</v>
      </c>
      <c r="D200" s="41">
        <f t="shared" si="1"/>
        <v>0</v>
      </c>
      <c r="E200" s="41">
        <f t="shared" si="1"/>
        <v>0</v>
      </c>
      <c r="F200" s="41">
        <f t="shared" si="1"/>
        <v>0</v>
      </c>
      <c r="G200" s="41">
        <f t="shared" si="1"/>
        <v>1656000</v>
      </c>
      <c r="H200" s="41">
        <v>2664200</v>
      </c>
      <c r="I200" s="41">
        <f t="shared" si="1"/>
        <v>0</v>
      </c>
      <c r="J200" s="41">
        <f t="shared" si="1"/>
        <v>0</v>
      </c>
      <c r="K200" s="41">
        <f t="shared" si="1"/>
        <v>0</v>
      </c>
      <c r="L200" s="41">
        <f t="shared" si="1"/>
        <v>2664200</v>
      </c>
      <c r="O200" s="4"/>
    </row>
    <row r="203" spans="1:9" ht="15" customHeight="1">
      <c r="A203" s="120" t="s">
        <v>181</v>
      </c>
      <c r="B203" s="120"/>
      <c r="C203" s="120"/>
      <c r="D203" s="120"/>
      <c r="E203" s="120"/>
      <c r="F203" s="120"/>
      <c r="G203" s="120"/>
      <c r="H203" s="120"/>
      <c r="I203" s="120"/>
    </row>
    <row r="204" ht="15">
      <c r="I204" s="3" t="s">
        <v>3</v>
      </c>
    </row>
    <row r="205" spans="1:9" ht="149.25" customHeight="1">
      <c r="A205" s="4" t="s">
        <v>36</v>
      </c>
      <c r="B205" s="4" t="s">
        <v>5</v>
      </c>
      <c r="C205" s="4" t="s">
        <v>37</v>
      </c>
      <c r="D205" s="4" t="s">
        <v>47</v>
      </c>
      <c r="E205" s="4" t="s">
        <v>182</v>
      </c>
      <c r="F205" s="4" t="s">
        <v>183</v>
      </c>
      <c r="G205" s="4" t="s">
        <v>184</v>
      </c>
      <c r="H205" s="4" t="s">
        <v>48</v>
      </c>
      <c r="I205" s="4" t="s">
        <v>49</v>
      </c>
    </row>
    <row r="206" spans="1:9" ht="22.5" customHeight="1">
      <c r="A206" s="4">
        <v>1</v>
      </c>
      <c r="B206" s="4">
        <v>2</v>
      </c>
      <c r="C206" s="4">
        <v>3</v>
      </c>
      <c r="D206" s="4">
        <v>4</v>
      </c>
      <c r="E206" s="4">
        <v>5</v>
      </c>
      <c r="F206" s="4">
        <v>6</v>
      </c>
      <c r="G206" s="4">
        <v>7</v>
      </c>
      <c r="H206" s="4">
        <v>8</v>
      </c>
      <c r="I206" s="4">
        <v>9</v>
      </c>
    </row>
    <row r="207" spans="1:9" ht="23.25" customHeight="1">
      <c r="A207" s="21">
        <v>2240</v>
      </c>
      <c r="B207" s="23" t="s">
        <v>399</v>
      </c>
      <c r="C207" s="41">
        <v>1000</v>
      </c>
      <c r="D207" s="41">
        <v>1000</v>
      </c>
      <c r="E207" s="41">
        <v>0</v>
      </c>
      <c r="F207" s="41">
        <v>0</v>
      </c>
      <c r="G207" s="41">
        <v>0</v>
      </c>
      <c r="H207" s="4"/>
      <c r="I207" s="4"/>
    </row>
    <row r="208" spans="1:9" ht="15">
      <c r="A208" s="89">
        <v>2730</v>
      </c>
      <c r="B208" s="93" t="s">
        <v>129</v>
      </c>
      <c r="C208" s="41">
        <v>3728400</v>
      </c>
      <c r="D208" s="41">
        <v>3727860</v>
      </c>
      <c r="E208" s="41">
        <v>0</v>
      </c>
      <c r="F208" s="41">
        <v>0</v>
      </c>
      <c r="G208" s="41">
        <v>0</v>
      </c>
      <c r="H208" s="4" t="s">
        <v>9</v>
      </c>
      <c r="I208" s="4" t="s">
        <v>9</v>
      </c>
    </row>
    <row r="209" spans="1:9" ht="15">
      <c r="A209" s="4" t="s">
        <v>9</v>
      </c>
      <c r="B209" s="4" t="s">
        <v>12</v>
      </c>
      <c r="C209" s="41">
        <f>C208</f>
        <v>3728400</v>
      </c>
      <c r="D209" s="41">
        <f>D208</f>
        <v>3727860</v>
      </c>
      <c r="E209" s="41">
        <f>E208</f>
        <v>0</v>
      </c>
      <c r="F209" s="41">
        <f>F208</f>
        <v>0</v>
      </c>
      <c r="G209" s="41">
        <f>G208</f>
        <v>0</v>
      </c>
      <c r="H209" s="4" t="s">
        <v>9</v>
      </c>
      <c r="I209" s="4" t="s">
        <v>9</v>
      </c>
    </row>
    <row r="212" spans="1:9" ht="15" customHeight="1">
      <c r="A212" s="133" t="s">
        <v>185</v>
      </c>
      <c r="B212" s="133"/>
      <c r="C212" s="133"/>
      <c r="D212" s="133"/>
      <c r="E212" s="133"/>
      <c r="F212" s="133"/>
      <c r="G212" s="133"/>
      <c r="H212" s="133"/>
      <c r="I212" s="133"/>
    </row>
    <row r="213" spans="1:9" ht="63" customHeight="1">
      <c r="A213" s="110" t="s">
        <v>195</v>
      </c>
      <c r="B213" s="112"/>
      <c r="C213" s="112"/>
      <c r="D213" s="112"/>
      <c r="E213" s="112"/>
      <c r="F213" s="112"/>
      <c r="G213" s="112"/>
      <c r="H213" s="112"/>
      <c r="I213" s="112"/>
    </row>
    <row r="214" spans="1:9" ht="45.75" customHeight="1">
      <c r="A214" s="114" t="s">
        <v>186</v>
      </c>
      <c r="B214" s="114"/>
      <c r="C214" s="114"/>
      <c r="D214" s="114"/>
      <c r="E214" s="114"/>
      <c r="F214" s="114"/>
      <c r="G214" s="114"/>
      <c r="H214" s="114"/>
      <c r="I214" s="114"/>
    </row>
    <row r="215" spans="1:9" ht="87" customHeight="1">
      <c r="A215" s="110" t="s">
        <v>215</v>
      </c>
      <c r="B215" s="113"/>
      <c r="C215" s="113"/>
      <c r="D215" s="113"/>
      <c r="E215" s="113"/>
      <c r="F215" s="113"/>
      <c r="G215" s="113"/>
      <c r="H215" s="113"/>
      <c r="I215" s="113"/>
    </row>
    <row r="216" spans="1:9" s="12" customFormat="1" ht="12.75" customHeight="1">
      <c r="A216" s="128" t="s">
        <v>75</v>
      </c>
      <c r="B216" s="128"/>
      <c r="C216" s="10"/>
      <c r="D216" s="11"/>
      <c r="G216" s="108" t="s">
        <v>78</v>
      </c>
      <c r="H216" s="108"/>
      <c r="I216" s="108"/>
    </row>
    <row r="217" spans="1:9" s="8" customFormat="1" ht="15" customHeight="1">
      <c r="A217" s="9"/>
      <c r="D217" s="7" t="s">
        <v>50</v>
      </c>
      <c r="G217" s="127" t="s">
        <v>51</v>
      </c>
      <c r="H217" s="127"/>
      <c r="I217" s="127"/>
    </row>
    <row r="218" spans="1:9" s="12" customFormat="1" ht="12.75" customHeight="1">
      <c r="A218" s="128" t="s">
        <v>76</v>
      </c>
      <c r="B218" s="128"/>
      <c r="C218" s="10"/>
      <c r="D218" s="11"/>
      <c r="G218" s="108" t="s">
        <v>77</v>
      </c>
      <c r="H218" s="108"/>
      <c r="I218" s="108"/>
    </row>
    <row r="219" spans="1:9" s="8" customFormat="1" ht="15" customHeight="1">
      <c r="A219" s="9"/>
      <c r="D219" s="7" t="s">
        <v>50</v>
      </c>
      <c r="G219" s="127" t="s">
        <v>51</v>
      </c>
      <c r="H219" s="127"/>
      <c r="I219" s="127"/>
    </row>
  </sheetData>
  <sheetProtection/>
  <mergeCells count="171">
    <mergeCell ref="A10:N10"/>
    <mergeCell ref="O10:P10"/>
    <mergeCell ref="A6:P6"/>
    <mergeCell ref="A7:N7"/>
    <mergeCell ref="O7:P7"/>
    <mergeCell ref="A8:N8"/>
    <mergeCell ref="O8:P8"/>
    <mergeCell ref="A9:N9"/>
    <mergeCell ref="O9:P9"/>
    <mergeCell ref="A11:L11"/>
    <mergeCell ref="M11:P11"/>
    <mergeCell ref="A12:L12"/>
    <mergeCell ref="M12:P12"/>
    <mergeCell ref="A14:N14"/>
    <mergeCell ref="A15:N15"/>
    <mergeCell ref="A16:N16"/>
    <mergeCell ref="A17:N17"/>
    <mergeCell ref="A20:P20"/>
    <mergeCell ref="A23:P23"/>
    <mergeCell ref="A21:P21"/>
    <mergeCell ref="A18:K18"/>
    <mergeCell ref="A19:M19"/>
    <mergeCell ref="A22:P22"/>
    <mergeCell ref="A25:P25"/>
    <mergeCell ref="A28:N28"/>
    <mergeCell ref="A29:N29"/>
    <mergeCell ref="A31:A32"/>
    <mergeCell ref="B31:B32"/>
    <mergeCell ref="C31:F31"/>
    <mergeCell ref="G31:J31"/>
    <mergeCell ref="K31:N31"/>
    <mergeCell ref="A37:J37"/>
    <mergeCell ref="A39:A40"/>
    <mergeCell ref="B39:B40"/>
    <mergeCell ref="C39:F39"/>
    <mergeCell ref="G39:J39"/>
    <mergeCell ref="A46:N46"/>
    <mergeCell ref="A47:N47"/>
    <mergeCell ref="A49:A50"/>
    <mergeCell ref="B49:B50"/>
    <mergeCell ref="C49:F49"/>
    <mergeCell ref="G49:J49"/>
    <mergeCell ref="K49:N49"/>
    <mergeCell ref="A57:N57"/>
    <mergeCell ref="A59:A60"/>
    <mergeCell ref="B59:B60"/>
    <mergeCell ref="C59:F59"/>
    <mergeCell ref="G59:J59"/>
    <mergeCell ref="K59:N59"/>
    <mergeCell ref="A65:J65"/>
    <mergeCell ref="A67:A68"/>
    <mergeCell ref="B67:B68"/>
    <mergeCell ref="C67:F67"/>
    <mergeCell ref="G67:J67"/>
    <mergeCell ref="A75:J75"/>
    <mergeCell ref="A77:A78"/>
    <mergeCell ref="B77:B78"/>
    <mergeCell ref="C77:F77"/>
    <mergeCell ref="G77:J77"/>
    <mergeCell ref="A83:N83"/>
    <mergeCell ref="A84:N84"/>
    <mergeCell ref="A86:A87"/>
    <mergeCell ref="B86:B87"/>
    <mergeCell ref="C86:F86"/>
    <mergeCell ref="G86:J86"/>
    <mergeCell ref="K86:N86"/>
    <mergeCell ref="A93:J93"/>
    <mergeCell ref="C104:C105"/>
    <mergeCell ref="D104:D105"/>
    <mergeCell ref="E104:G104"/>
    <mergeCell ref="H104:J104"/>
    <mergeCell ref="A95:A96"/>
    <mergeCell ref="B95:B96"/>
    <mergeCell ref="C95:F95"/>
    <mergeCell ref="G95:J95"/>
    <mergeCell ref="A101:M101"/>
    <mergeCell ref="A102:M102"/>
    <mergeCell ref="K104:M104"/>
    <mergeCell ref="A117:J117"/>
    <mergeCell ref="A119:A120"/>
    <mergeCell ref="B119:B120"/>
    <mergeCell ref="C119:C120"/>
    <mergeCell ref="D119:D120"/>
    <mergeCell ref="E119:G119"/>
    <mergeCell ref="H119:J119"/>
    <mergeCell ref="A104:A105"/>
    <mergeCell ref="B104:B105"/>
    <mergeCell ref="A131:K131"/>
    <mergeCell ref="A133:A134"/>
    <mergeCell ref="B133:C133"/>
    <mergeCell ref="D133:E133"/>
    <mergeCell ref="F133:G133"/>
    <mergeCell ref="H133:I133"/>
    <mergeCell ref="J133:K133"/>
    <mergeCell ref="A141:N141"/>
    <mergeCell ref="A143:A145"/>
    <mergeCell ref="B143:B145"/>
    <mergeCell ref="C143:F143"/>
    <mergeCell ref="G143:J143"/>
    <mergeCell ref="K143:L143"/>
    <mergeCell ref="M143:N143"/>
    <mergeCell ref="C144:D144"/>
    <mergeCell ref="E144:F144"/>
    <mergeCell ref="G144:H144"/>
    <mergeCell ref="I144:J144"/>
    <mergeCell ref="K144:K145"/>
    <mergeCell ref="L144:L145"/>
    <mergeCell ref="M144:M145"/>
    <mergeCell ref="N144:N145"/>
    <mergeCell ref="A152:L152"/>
    <mergeCell ref="A153:L153"/>
    <mergeCell ref="A155:A156"/>
    <mergeCell ref="B155:B156"/>
    <mergeCell ref="C155:C156"/>
    <mergeCell ref="D155:F155"/>
    <mergeCell ref="G155:I155"/>
    <mergeCell ref="J155:L155"/>
    <mergeCell ref="A161:I161"/>
    <mergeCell ref="A163:A164"/>
    <mergeCell ref="B163:B164"/>
    <mergeCell ref="C163:C164"/>
    <mergeCell ref="D163:F163"/>
    <mergeCell ref="G163:I163"/>
    <mergeCell ref="A170:M170"/>
    <mergeCell ref="A172:A173"/>
    <mergeCell ref="B172:B173"/>
    <mergeCell ref="C172:C173"/>
    <mergeCell ref="D172:E172"/>
    <mergeCell ref="F172:G172"/>
    <mergeCell ref="H172:I172"/>
    <mergeCell ref="J172:K172"/>
    <mergeCell ref="L172:M172"/>
    <mergeCell ref="A179:J179"/>
    <mergeCell ref="A180:M180"/>
    <mergeCell ref="A181:J181"/>
    <mergeCell ref="A182:J182"/>
    <mergeCell ref="A184:A185"/>
    <mergeCell ref="B184:B185"/>
    <mergeCell ref="C184:C185"/>
    <mergeCell ref="D184:D185"/>
    <mergeCell ref="E184:E185"/>
    <mergeCell ref="F184:F185"/>
    <mergeCell ref="J195:K195"/>
    <mergeCell ref="L195:L196"/>
    <mergeCell ref="G184:G185"/>
    <mergeCell ref="H184:I184"/>
    <mergeCell ref="J184:J185"/>
    <mergeCell ref="A192:L192"/>
    <mergeCell ref="A194:A196"/>
    <mergeCell ref="B194:B196"/>
    <mergeCell ref="C194:G194"/>
    <mergeCell ref="H194:L194"/>
    <mergeCell ref="A215:I215"/>
    <mergeCell ref="A216:B216"/>
    <mergeCell ref="G216:I216"/>
    <mergeCell ref="E195:F195"/>
    <mergeCell ref="G195:G196"/>
    <mergeCell ref="H195:H196"/>
    <mergeCell ref="I195:I196"/>
    <mergeCell ref="C195:C196"/>
    <mergeCell ref="D195:D196"/>
    <mergeCell ref="A24:P24"/>
    <mergeCell ref="A26:O26"/>
    <mergeCell ref="G217:I217"/>
    <mergeCell ref="A218:B218"/>
    <mergeCell ref="G218:I218"/>
    <mergeCell ref="G219:I219"/>
    <mergeCell ref="A203:I203"/>
    <mergeCell ref="A212:I212"/>
    <mergeCell ref="A213:I213"/>
    <mergeCell ref="A214:I214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27"/>
  <sheetViews>
    <sheetView zoomScalePageLayoutView="0" workbookViewId="0" topLeftCell="A217">
      <selection activeCell="I235" sqref="I235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373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372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378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26.25" customHeight="1">
      <c r="A15" s="114" t="s">
        <v>380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24.75" customHeight="1">
      <c r="A16" s="114" t="s">
        <v>379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236" s="15" customFormat="1" ht="33" customHeight="1">
      <c r="A20" s="105" t="s">
        <v>269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</row>
    <row r="21" spans="1:32" s="15" customFormat="1" ht="1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14" ht="15">
      <c r="A22" s="114" t="s">
        <v>72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14" ht="15">
      <c r="A23" s="114" t="s">
        <v>111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</row>
    <row r="24" ht="15">
      <c r="N24" s="3" t="s">
        <v>3</v>
      </c>
    </row>
    <row r="25" spans="1:14" ht="15">
      <c r="A25" s="109" t="s">
        <v>4</v>
      </c>
      <c r="B25" s="109" t="s">
        <v>5</v>
      </c>
      <c r="C25" s="109" t="s">
        <v>80</v>
      </c>
      <c r="D25" s="109"/>
      <c r="E25" s="109"/>
      <c r="F25" s="109"/>
      <c r="G25" s="109" t="s">
        <v>81</v>
      </c>
      <c r="H25" s="109"/>
      <c r="I25" s="109"/>
      <c r="J25" s="109"/>
      <c r="K25" s="109" t="s">
        <v>82</v>
      </c>
      <c r="L25" s="109"/>
      <c r="M25" s="109"/>
      <c r="N25" s="109"/>
    </row>
    <row r="26" spans="1:14" ht="68.25" customHeight="1">
      <c r="A26" s="109"/>
      <c r="B26" s="109"/>
      <c r="C26" s="4" t="s">
        <v>6</v>
      </c>
      <c r="D26" s="4" t="s">
        <v>7</v>
      </c>
      <c r="E26" s="4" t="s">
        <v>8</v>
      </c>
      <c r="F26" s="4" t="s">
        <v>54</v>
      </c>
      <c r="G26" s="4" t="s">
        <v>6</v>
      </c>
      <c r="H26" s="4" t="s">
        <v>7</v>
      </c>
      <c r="I26" s="4" t="s">
        <v>8</v>
      </c>
      <c r="J26" s="4" t="s">
        <v>52</v>
      </c>
      <c r="K26" s="4" t="s">
        <v>6</v>
      </c>
      <c r="L26" s="4" t="s">
        <v>7</v>
      </c>
      <c r="M26" s="4" t="s">
        <v>8</v>
      </c>
      <c r="N26" s="4" t="s">
        <v>53</v>
      </c>
    </row>
    <row r="27" spans="1:14" ht="15">
      <c r="A27" s="4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  <c r="G27" s="4">
        <v>7</v>
      </c>
      <c r="H27" s="4">
        <v>8</v>
      </c>
      <c r="I27" s="4">
        <v>9</v>
      </c>
      <c r="J27" s="4">
        <v>10</v>
      </c>
      <c r="K27" s="4">
        <v>11</v>
      </c>
      <c r="L27" s="4">
        <v>12</v>
      </c>
      <c r="M27" s="4">
        <v>13</v>
      </c>
      <c r="N27" s="4">
        <v>14</v>
      </c>
    </row>
    <row r="28" spans="1:14" ht="30">
      <c r="A28" s="4">
        <v>602100</v>
      </c>
      <c r="B28" s="5" t="s">
        <v>374</v>
      </c>
      <c r="C28" s="32" t="s">
        <v>11</v>
      </c>
      <c r="D28" s="32">
        <v>5034098</v>
      </c>
      <c r="E28" s="32">
        <v>5034098</v>
      </c>
      <c r="F28" s="32">
        <v>5034098</v>
      </c>
      <c r="G28" s="32" t="s">
        <v>11</v>
      </c>
      <c r="H28" s="32">
        <v>1151967</v>
      </c>
      <c r="I28" s="32">
        <v>1151967</v>
      </c>
      <c r="J28" s="32">
        <v>1151967</v>
      </c>
      <c r="K28" s="32" t="s">
        <v>11</v>
      </c>
      <c r="L28" s="32">
        <v>760000</v>
      </c>
      <c r="M28" s="32">
        <v>760000</v>
      </c>
      <c r="N28" s="32">
        <v>760000</v>
      </c>
    </row>
    <row r="29" spans="1:14" ht="15">
      <c r="A29" s="4" t="s">
        <v>9</v>
      </c>
      <c r="B29" s="4" t="s">
        <v>12</v>
      </c>
      <c r="C29" s="32" t="str">
        <f>C28</f>
        <v>Х</v>
      </c>
      <c r="D29" s="32">
        <f>D28</f>
        <v>5034098</v>
      </c>
      <c r="E29" s="32">
        <f>E28</f>
        <v>5034098</v>
      </c>
      <c r="F29" s="32">
        <f>SUM(F28:F28)</f>
        <v>5034098</v>
      </c>
      <c r="G29" s="32" t="str">
        <f>G28</f>
        <v>Х</v>
      </c>
      <c r="H29" s="32">
        <f>H28</f>
        <v>1151967</v>
      </c>
      <c r="I29" s="32">
        <f>I28</f>
        <v>1151967</v>
      </c>
      <c r="J29" s="32">
        <f>SUM(J28:J28)</f>
        <v>1151967</v>
      </c>
      <c r="K29" s="32" t="str">
        <f>K28</f>
        <v>Х</v>
      </c>
      <c r="L29" s="32">
        <f>L28</f>
        <v>760000</v>
      </c>
      <c r="M29" s="32">
        <f>M28</f>
        <v>760000</v>
      </c>
      <c r="N29" s="32">
        <f>SUM(N28:N28)</f>
        <v>760000</v>
      </c>
    </row>
    <row r="31" spans="1:10" ht="15">
      <c r="A31" s="120" t="s">
        <v>110</v>
      </c>
      <c r="B31" s="120"/>
      <c r="C31" s="120"/>
      <c r="D31" s="120"/>
      <c r="E31" s="120"/>
      <c r="F31" s="120"/>
      <c r="G31" s="120"/>
      <c r="H31" s="120"/>
      <c r="I31" s="120"/>
      <c r="J31" s="120"/>
    </row>
    <row r="32" ht="15">
      <c r="J32" s="3" t="s">
        <v>3</v>
      </c>
    </row>
    <row r="33" spans="1:10" ht="15">
      <c r="A33" s="109" t="s">
        <v>4</v>
      </c>
      <c r="B33" s="109" t="s">
        <v>5</v>
      </c>
      <c r="C33" s="109" t="s">
        <v>103</v>
      </c>
      <c r="D33" s="109"/>
      <c r="E33" s="109"/>
      <c r="F33" s="109"/>
      <c r="G33" s="109" t="s">
        <v>104</v>
      </c>
      <c r="H33" s="109"/>
      <c r="I33" s="109"/>
      <c r="J33" s="109"/>
    </row>
    <row r="34" spans="1:10" ht="60.75" customHeight="1">
      <c r="A34" s="109"/>
      <c r="B34" s="109"/>
      <c r="C34" s="4" t="s">
        <v>6</v>
      </c>
      <c r="D34" s="4" t="s">
        <v>7</v>
      </c>
      <c r="E34" s="4" t="s">
        <v>8</v>
      </c>
      <c r="F34" s="4" t="s">
        <v>54</v>
      </c>
      <c r="G34" s="4" t="s">
        <v>6</v>
      </c>
      <c r="H34" s="4" t="s">
        <v>7</v>
      </c>
      <c r="I34" s="4" t="s">
        <v>8</v>
      </c>
      <c r="J34" s="4" t="s">
        <v>52</v>
      </c>
    </row>
    <row r="35" spans="1:10" ht="15">
      <c r="A35" s="4">
        <v>1</v>
      </c>
      <c r="B35" s="4">
        <v>2</v>
      </c>
      <c r="C35" s="4">
        <v>3</v>
      </c>
      <c r="D35" s="4">
        <v>4</v>
      </c>
      <c r="E35" s="4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</row>
    <row r="36" spans="1:10" ht="30">
      <c r="A36" s="4">
        <v>602100</v>
      </c>
      <c r="B36" s="5" t="s">
        <v>374</v>
      </c>
      <c r="C36" s="4" t="s">
        <v>11</v>
      </c>
      <c r="D36" s="4"/>
      <c r="E36" s="4" t="s">
        <v>9</v>
      </c>
      <c r="F36" s="4"/>
      <c r="G36" s="4" t="s">
        <v>11</v>
      </c>
      <c r="H36" s="4"/>
      <c r="I36" s="4" t="s">
        <v>9</v>
      </c>
      <c r="J36" s="5"/>
    </row>
    <row r="37" spans="1:10" ht="15">
      <c r="A37" s="5" t="s">
        <v>9</v>
      </c>
      <c r="B37" s="4" t="s">
        <v>12</v>
      </c>
      <c r="C37" s="4" t="str">
        <f>C36</f>
        <v>Х</v>
      </c>
      <c r="D37" s="4"/>
      <c r="E37" s="4" t="s">
        <v>11</v>
      </c>
      <c r="F37" s="4">
        <f>F36</f>
        <v>0</v>
      </c>
      <c r="G37" s="4" t="str">
        <f>G36</f>
        <v>Х</v>
      </c>
      <c r="H37" s="4"/>
      <c r="I37" s="4" t="s">
        <v>11</v>
      </c>
      <c r="J37" s="4">
        <f>J36</f>
        <v>0</v>
      </c>
    </row>
    <row r="40" spans="1:14" ht="15">
      <c r="A40" s="114" t="s">
        <v>13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1:14" ht="15">
      <c r="A41" s="114" t="s">
        <v>105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1:14" ht="15">
      <c r="A42" s="3"/>
      <c r="N42" s="3" t="s">
        <v>3</v>
      </c>
    </row>
    <row r="43" spans="1:14" ht="21.75" customHeight="1">
      <c r="A43" s="109" t="s">
        <v>14</v>
      </c>
      <c r="B43" s="109" t="s">
        <v>5</v>
      </c>
      <c r="C43" s="109" t="s">
        <v>80</v>
      </c>
      <c r="D43" s="109"/>
      <c r="E43" s="109"/>
      <c r="F43" s="109"/>
      <c r="G43" s="109" t="s">
        <v>81</v>
      </c>
      <c r="H43" s="109"/>
      <c r="I43" s="109"/>
      <c r="J43" s="109"/>
      <c r="K43" s="109" t="s">
        <v>82</v>
      </c>
      <c r="L43" s="109"/>
      <c r="M43" s="109"/>
      <c r="N43" s="109"/>
    </row>
    <row r="44" spans="1:14" ht="63" customHeight="1">
      <c r="A44" s="109"/>
      <c r="B44" s="109"/>
      <c r="C44" s="4" t="s">
        <v>6</v>
      </c>
      <c r="D44" s="4" t="s">
        <v>7</v>
      </c>
      <c r="E44" s="4" t="s">
        <v>8</v>
      </c>
      <c r="F44" s="4" t="s">
        <v>54</v>
      </c>
      <c r="G44" s="4" t="s">
        <v>6</v>
      </c>
      <c r="H44" s="4" t="s">
        <v>7</v>
      </c>
      <c r="I44" s="4" t="s">
        <v>8</v>
      </c>
      <c r="J44" s="4" t="s">
        <v>52</v>
      </c>
      <c r="K44" s="4" t="s">
        <v>6</v>
      </c>
      <c r="L44" s="4" t="s">
        <v>7</v>
      </c>
      <c r="M44" s="4" t="s">
        <v>8</v>
      </c>
      <c r="N44" s="4" t="s">
        <v>53</v>
      </c>
    </row>
    <row r="45" spans="1:14" ht="1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  <c r="N45" s="4">
        <v>14</v>
      </c>
    </row>
    <row r="46" spans="1:14" ht="26.25">
      <c r="A46" s="20">
        <v>3142</v>
      </c>
      <c r="B46" s="18" t="s">
        <v>381</v>
      </c>
      <c r="C46" s="27"/>
      <c r="D46" s="41">
        <v>5034098</v>
      </c>
      <c r="E46" s="41">
        <v>5034098</v>
      </c>
      <c r="F46" s="41">
        <f>C46+D46</f>
        <v>5034098</v>
      </c>
      <c r="G46" s="41"/>
      <c r="H46" s="41">
        <v>1151967</v>
      </c>
      <c r="I46" s="41">
        <v>1151967</v>
      </c>
      <c r="J46" s="41">
        <f>G46+H46</f>
        <v>1151967</v>
      </c>
      <c r="K46" s="41"/>
      <c r="L46" s="41">
        <v>760000</v>
      </c>
      <c r="M46" s="41">
        <v>760000</v>
      </c>
      <c r="N46" s="41">
        <f>K46+L46</f>
        <v>760000</v>
      </c>
    </row>
    <row r="47" spans="1:14" ht="15">
      <c r="A47" s="4" t="s">
        <v>9</v>
      </c>
      <c r="B47" s="4" t="s">
        <v>12</v>
      </c>
      <c r="C47" s="4">
        <f>SUM(C46:C46)</f>
        <v>0</v>
      </c>
      <c r="D47" s="41">
        <f>SUM(D46:D46)</f>
        <v>5034098</v>
      </c>
      <c r="E47" s="41">
        <f>SUM(E46:E46)</f>
        <v>5034098</v>
      </c>
      <c r="F47" s="41">
        <f>C47+D47</f>
        <v>5034098</v>
      </c>
      <c r="G47" s="41">
        <f>SUM(G46:G46)</f>
        <v>0</v>
      </c>
      <c r="H47" s="41">
        <f>SUM(H46:H46)</f>
        <v>1151967</v>
      </c>
      <c r="I47" s="41">
        <f>SUM(I46:I46)</f>
        <v>1151967</v>
      </c>
      <c r="J47" s="41">
        <f>G47+H47</f>
        <v>1151967</v>
      </c>
      <c r="K47" s="41">
        <f>SUM(K46:K46)</f>
        <v>0</v>
      </c>
      <c r="L47" s="41">
        <f>SUM(L46:L46)</f>
        <v>760000</v>
      </c>
      <c r="M47" s="41">
        <f>SUM(M46:M46)</f>
        <v>760000</v>
      </c>
      <c r="N47" s="41">
        <f>K47+L47</f>
        <v>760000</v>
      </c>
    </row>
    <row r="50" spans="1:14" ht="15">
      <c r="A50" s="120" t="s">
        <v>106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</row>
    <row r="51" ht="15">
      <c r="N51" s="3" t="s">
        <v>3</v>
      </c>
    </row>
    <row r="52" spans="1:14" ht="15" customHeight="1">
      <c r="A52" s="109" t="s">
        <v>15</v>
      </c>
      <c r="B52" s="109" t="s">
        <v>5</v>
      </c>
      <c r="C52" s="109" t="s">
        <v>80</v>
      </c>
      <c r="D52" s="109"/>
      <c r="E52" s="109"/>
      <c r="F52" s="109"/>
      <c r="G52" s="109" t="s">
        <v>81</v>
      </c>
      <c r="H52" s="109"/>
      <c r="I52" s="109"/>
      <c r="J52" s="109"/>
      <c r="K52" s="109" t="s">
        <v>82</v>
      </c>
      <c r="L52" s="109"/>
      <c r="M52" s="109"/>
      <c r="N52" s="109"/>
    </row>
    <row r="53" spans="1:14" ht="58.5" customHeight="1">
      <c r="A53" s="109"/>
      <c r="B53" s="109"/>
      <c r="C53" s="4" t="s">
        <v>6</v>
      </c>
      <c r="D53" s="4" t="s">
        <v>7</v>
      </c>
      <c r="E53" s="4" t="s">
        <v>8</v>
      </c>
      <c r="F53" s="4" t="s">
        <v>54</v>
      </c>
      <c r="G53" s="4" t="s">
        <v>6</v>
      </c>
      <c r="H53" s="4" t="s">
        <v>7</v>
      </c>
      <c r="I53" s="4" t="s">
        <v>8</v>
      </c>
      <c r="J53" s="4" t="s">
        <v>52</v>
      </c>
      <c r="K53" s="4" t="s">
        <v>6</v>
      </c>
      <c r="L53" s="4" t="s">
        <v>7</v>
      </c>
      <c r="M53" s="4" t="s">
        <v>8</v>
      </c>
      <c r="N53" s="4" t="s">
        <v>53</v>
      </c>
    </row>
    <row r="54" spans="1:14" ht="15">
      <c r="A54" s="4">
        <v>1</v>
      </c>
      <c r="B54" s="4">
        <v>2</v>
      </c>
      <c r="C54" s="4">
        <v>3</v>
      </c>
      <c r="D54" s="4">
        <v>4</v>
      </c>
      <c r="E54" s="4">
        <v>5</v>
      </c>
      <c r="F54" s="4">
        <v>6</v>
      </c>
      <c r="G54" s="4">
        <v>7</v>
      </c>
      <c r="H54" s="4">
        <v>8</v>
      </c>
      <c r="I54" s="4">
        <v>9</v>
      </c>
      <c r="J54" s="4">
        <v>10</v>
      </c>
      <c r="K54" s="4">
        <v>11</v>
      </c>
      <c r="L54" s="4">
        <v>12</v>
      </c>
      <c r="M54" s="4">
        <v>13</v>
      </c>
      <c r="N54" s="4">
        <v>14</v>
      </c>
    </row>
    <row r="55" spans="1:14" ht="15">
      <c r="A55" s="20"/>
      <c r="B55" s="18"/>
      <c r="C55" s="5" t="s">
        <v>9</v>
      </c>
      <c r="D55" s="5" t="s">
        <v>9</v>
      </c>
      <c r="E55" s="5" t="s">
        <v>9</v>
      </c>
      <c r="F55" s="5" t="s">
        <v>9</v>
      </c>
      <c r="G55" s="5" t="s">
        <v>9</v>
      </c>
      <c r="H55" s="5" t="s">
        <v>9</v>
      </c>
      <c r="I55" s="5" t="s">
        <v>9</v>
      </c>
      <c r="J55" s="5" t="s">
        <v>9</v>
      </c>
      <c r="K55" s="4" t="s">
        <v>9</v>
      </c>
      <c r="L55" s="5" t="s">
        <v>9</v>
      </c>
      <c r="M55" s="5" t="s">
        <v>9</v>
      </c>
      <c r="N55" s="5" t="s">
        <v>9</v>
      </c>
    </row>
    <row r="56" spans="1:14" ht="15">
      <c r="A56" s="4" t="s">
        <v>9</v>
      </c>
      <c r="B56" s="4" t="s">
        <v>12</v>
      </c>
      <c r="C56" s="4" t="s">
        <v>9</v>
      </c>
      <c r="D56" s="4" t="s">
        <v>9</v>
      </c>
      <c r="E56" s="4" t="s">
        <v>9</v>
      </c>
      <c r="F56" s="4" t="s">
        <v>9</v>
      </c>
      <c r="G56" s="4" t="s">
        <v>9</v>
      </c>
      <c r="H56" s="4" t="s">
        <v>9</v>
      </c>
      <c r="I56" s="4" t="s">
        <v>9</v>
      </c>
      <c r="J56" s="4" t="s">
        <v>9</v>
      </c>
      <c r="K56" s="4" t="s">
        <v>9</v>
      </c>
      <c r="L56" s="4" t="s">
        <v>9</v>
      </c>
      <c r="M56" s="4" t="s">
        <v>9</v>
      </c>
      <c r="N56" s="4" t="s">
        <v>9</v>
      </c>
    </row>
    <row r="58" spans="1:10" ht="15">
      <c r="A58" s="120" t="s">
        <v>107</v>
      </c>
      <c r="B58" s="120"/>
      <c r="C58" s="120"/>
      <c r="D58" s="120"/>
      <c r="E58" s="120"/>
      <c r="F58" s="120"/>
      <c r="G58" s="120"/>
      <c r="H58" s="120"/>
      <c r="I58" s="120"/>
      <c r="J58" s="120"/>
    </row>
    <row r="59" ht="15">
      <c r="J59" s="3" t="s">
        <v>3</v>
      </c>
    </row>
    <row r="60" spans="1:10" ht="21.75" customHeight="1">
      <c r="A60" s="109" t="s">
        <v>14</v>
      </c>
      <c r="B60" s="109" t="s">
        <v>5</v>
      </c>
      <c r="C60" s="109" t="s">
        <v>103</v>
      </c>
      <c r="D60" s="109"/>
      <c r="E60" s="109"/>
      <c r="F60" s="109"/>
      <c r="G60" s="109" t="s">
        <v>104</v>
      </c>
      <c r="H60" s="109"/>
      <c r="I60" s="109"/>
      <c r="J60" s="109"/>
    </row>
    <row r="61" spans="1:10" ht="61.5" customHeight="1">
      <c r="A61" s="109"/>
      <c r="B61" s="109"/>
      <c r="C61" s="4" t="s">
        <v>6</v>
      </c>
      <c r="D61" s="4" t="s">
        <v>7</v>
      </c>
      <c r="E61" s="4" t="s">
        <v>8</v>
      </c>
      <c r="F61" s="4" t="s">
        <v>54</v>
      </c>
      <c r="G61" s="4" t="s">
        <v>6</v>
      </c>
      <c r="H61" s="4" t="s">
        <v>7</v>
      </c>
      <c r="I61" s="4" t="s">
        <v>8</v>
      </c>
      <c r="J61" s="4" t="s">
        <v>52</v>
      </c>
    </row>
    <row r="62" spans="1:10" ht="15">
      <c r="A62" s="4">
        <v>1</v>
      </c>
      <c r="B62" s="4">
        <v>2</v>
      </c>
      <c r="C62" s="4">
        <v>3</v>
      </c>
      <c r="D62" s="4">
        <v>4</v>
      </c>
      <c r="E62" s="4">
        <v>5</v>
      </c>
      <c r="F62" s="4">
        <v>6</v>
      </c>
      <c r="G62" s="4">
        <v>7</v>
      </c>
      <c r="H62" s="4">
        <v>8</v>
      </c>
      <c r="I62" s="4">
        <v>9</v>
      </c>
      <c r="J62" s="4">
        <v>10</v>
      </c>
    </row>
    <row r="63" spans="1:14" ht="26.25">
      <c r="A63" s="20">
        <v>3142</v>
      </c>
      <c r="B63" s="18" t="s">
        <v>381</v>
      </c>
      <c r="C63" s="5"/>
      <c r="D63" s="5"/>
      <c r="E63" s="5"/>
      <c r="F63" s="5"/>
      <c r="G63" s="5"/>
      <c r="H63" s="5"/>
      <c r="I63" s="5"/>
      <c r="J63" s="5"/>
      <c r="K63" s="21"/>
      <c r="L63" s="22"/>
      <c r="M63" s="22"/>
      <c r="N63" s="22"/>
    </row>
    <row r="64" spans="1:10" ht="15">
      <c r="A64" s="4" t="s">
        <v>9</v>
      </c>
      <c r="B64" s="4" t="s">
        <v>12</v>
      </c>
      <c r="C64" s="4" t="s">
        <v>9</v>
      </c>
      <c r="D64" s="4" t="s">
        <v>9</v>
      </c>
      <c r="E64" s="4" t="s">
        <v>9</v>
      </c>
      <c r="F64" s="4" t="s">
        <v>9</v>
      </c>
      <c r="G64" s="4" t="s">
        <v>9</v>
      </c>
      <c r="H64" s="4" t="s">
        <v>9</v>
      </c>
      <c r="I64" s="4" t="s">
        <v>9</v>
      </c>
      <c r="J64" s="4" t="s">
        <v>9</v>
      </c>
    </row>
    <row r="67" spans="1:10" ht="15">
      <c r="A67" s="120" t="s">
        <v>108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ht="15">
      <c r="J68" s="3" t="s">
        <v>3</v>
      </c>
    </row>
    <row r="69" spans="1:10" ht="15" customHeight="1">
      <c r="A69" s="109" t="s">
        <v>15</v>
      </c>
      <c r="B69" s="109" t="s">
        <v>5</v>
      </c>
      <c r="C69" s="109" t="s">
        <v>103</v>
      </c>
      <c r="D69" s="109"/>
      <c r="E69" s="109"/>
      <c r="F69" s="109"/>
      <c r="G69" s="109" t="s">
        <v>104</v>
      </c>
      <c r="H69" s="109"/>
      <c r="I69" s="109"/>
      <c r="J69" s="109"/>
    </row>
    <row r="70" spans="1:10" ht="72.75" customHeight="1">
      <c r="A70" s="109"/>
      <c r="B70" s="109"/>
      <c r="C70" s="4" t="s">
        <v>6</v>
      </c>
      <c r="D70" s="4" t="s">
        <v>7</v>
      </c>
      <c r="E70" s="4" t="s">
        <v>8</v>
      </c>
      <c r="F70" s="4" t="s">
        <v>54</v>
      </c>
      <c r="G70" s="4" t="s">
        <v>6</v>
      </c>
      <c r="H70" s="4" t="s">
        <v>7</v>
      </c>
      <c r="I70" s="4" t="s">
        <v>8</v>
      </c>
      <c r="J70" s="4" t="s">
        <v>52</v>
      </c>
    </row>
    <row r="71" spans="1:10" ht="15">
      <c r="A71" s="4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</row>
    <row r="72" spans="1:10" ht="15">
      <c r="A72" s="4" t="s">
        <v>9</v>
      </c>
      <c r="B72" s="4" t="s">
        <v>9</v>
      </c>
      <c r="C72" s="4" t="s">
        <v>9</v>
      </c>
      <c r="D72" s="4" t="s">
        <v>9</v>
      </c>
      <c r="E72" s="4" t="s">
        <v>9</v>
      </c>
      <c r="F72" s="4" t="s">
        <v>9</v>
      </c>
      <c r="G72" s="4" t="s">
        <v>9</v>
      </c>
      <c r="H72" s="4" t="s">
        <v>9</v>
      </c>
      <c r="I72" s="4" t="s">
        <v>9</v>
      </c>
      <c r="J72" s="4" t="s">
        <v>9</v>
      </c>
    </row>
    <row r="73" spans="1:10" ht="15">
      <c r="A73" s="4" t="s">
        <v>9</v>
      </c>
      <c r="B73" s="4" t="s">
        <v>12</v>
      </c>
      <c r="C73" s="4" t="s">
        <v>9</v>
      </c>
      <c r="D73" s="4" t="s">
        <v>9</v>
      </c>
      <c r="E73" s="4" t="s">
        <v>9</v>
      </c>
      <c r="F73" s="4" t="s">
        <v>9</v>
      </c>
      <c r="G73" s="4" t="s">
        <v>9</v>
      </c>
      <c r="H73" s="4" t="s">
        <v>9</v>
      </c>
      <c r="I73" s="4" t="s">
        <v>9</v>
      </c>
      <c r="J73" s="4" t="s">
        <v>9</v>
      </c>
    </row>
    <row r="75" spans="1:14" ht="15">
      <c r="A75" s="114" t="s">
        <v>16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</row>
    <row r="76" spans="1:14" ht="15">
      <c r="A76" s="114" t="s">
        <v>109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ht="15">
      <c r="N77" s="3" t="s">
        <v>3</v>
      </c>
    </row>
    <row r="78" spans="1:14" ht="30.75" customHeight="1">
      <c r="A78" s="109" t="s">
        <v>17</v>
      </c>
      <c r="B78" s="109" t="s">
        <v>18</v>
      </c>
      <c r="C78" s="109" t="s">
        <v>80</v>
      </c>
      <c r="D78" s="109"/>
      <c r="E78" s="109"/>
      <c r="F78" s="109"/>
      <c r="G78" s="109" t="s">
        <v>81</v>
      </c>
      <c r="H78" s="109"/>
      <c r="I78" s="109"/>
      <c r="J78" s="109"/>
      <c r="K78" s="109" t="s">
        <v>82</v>
      </c>
      <c r="L78" s="109"/>
      <c r="M78" s="109"/>
      <c r="N78" s="109"/>
    </row>
    <row r="79" spans="1:14" ht="66.75" customHeight="1">
      <c r="A79" s="109"/>
      <c r="B79" s="109"/>
      <c r="C79" s="4" t="s">
        <v>6</v>
      </c>
      <c r="D79" s="4" t="s">
        <v>7</v>
      </c>
      <c r="E79" s="4" t="s">
        <v>8</v>
      </c>
      <c r="F79" s="4" t="s">
        <v>54</v>
      </c>
      <c r="G79" s="4" t="s">
        <v>6</v>
      </c>
      <c r="H79" s="4" t="s">
        <v>7</v>
      </c>
      <c r="I79" s="4" t="s">
        <v>8</v>
      </c>
      <c r="J79" s="4" t="s">
        <v>52</v>
      </c>
      <c r="K79" s="4" t="s">
        <v>6</v>
      </c>
      <c r="L79" s="4" t="s">
        <v>7</v>
      </c>
      <c r="M79" s="4" t="s">
        <v>8</v>
      </c>
      <c r="N79" s="4" t="s">
        <v>53</v>
      </c>
    </row>
    <row r="80" spans="1:14" ht="15">
      <c r="A80" s="4">
        <v>1</v>
      </c>
      <c r="B80" s="4">
        <v>2</v>
      </c>
      <c r="C80" s="4">
        <v>3</v>
      </c>
      <c r="D80" s="4">
        <v>4</v>
      </c>
      <c r="E80" s="4">
        <v>5</v>
      </c>
      <c r="F80" s="4">
        <v>6</v>
      </c>
      <c r="G80" s="4">
        <v>7</v>
      </c>
      <c r="H80" s="4">
        <v>8</v>
      </c>
      <c r="I80" s="4">
        <v>9</v>
      </c>
      <c r="J80" s="4">
        <v>10</v>
      </c>
      <c r="K80" s="4">
        <v>11</v>
      </c>
      <c r="L80" s="4">
        <v>12</v>
      </c>
      <c r="M80" s="4">
        <v>13</v>
      </c>
      <c r="N80" s="4">
        <v>14</v>
      </c>
    </row>
    <row r="81" spans="1:14" ht="30">
      <c r="A81" s="21" t="s">
        <v>137</v>
      </c>
      <c r="B81" s="23" t="s">
        <v>408</v>
      </c>
      <c r="C81" s="4"/>
      <c r="D81" s="41">
        <v>69600</v>
      </c>
      <c r="E81" s="41">
        <v>69600</v>
      </c>
      <c r="F81" s="41">
        <v>69600</v>
      </c>
      <c r="G81" s="41"/>
      <c r="H81" s="41">
        <v>427500</v>
      </c>
      <c r="I81" s="41">
        <v>427500</v>
      </c>
      <c r="J81" s="41">
        <v>427500</v>
      </c>
      <c r="K81" s="41"/>
      <c r="L81" s="41">
        <v>260000</v>
      </c>
      <c r="M81" s="41">
        <v>260000</v>
      </c>
      <c r="N81" s="41">
        <f>L81</f>
        <v>260000</v>
      </c>
    </row>
    <row r="82" spans="1:14" ht="26.25">
      <c r="A82" s="20">
        <v>2</v>
      </c>
      <c r="B82" s="98" t="s">
        <v>381</v>
      </c>
      <c r="C82" s="27"/>
      <c r="D82" s="41">
        <f>D47-D81</f>
        <v>4964498</v>
      </c>
      <c r="E82" s="41">
        <f>E47-E81</f>
        <v>4964498</v>
      </c>
      <c r="F82" s="41">
        <f>C82+D82</f>
        <v>4964498</v>
      </c>
      <c r="G82" s="41">
        <f>G46</f>
        <v>0</v>
      </c>
      <c r="H82" s="41">
        <f>H47-H81</f>
        <v>724467</v>
      </c>
      <c r="I82" s="41">
        <f>I47-I81</f>
        <v>724467</v>
      </c>
      <c r="J82" s="41">
        <f>G82+H82</f>
        <v>724467</v>
      </c>
      <c r="K82" s="41">
        <f>K46</f>
        <v>0</v>
      </c>
      <c r="L82" s="41">
        <f>L47-L81</f>
        <v>500000</v>
      </c>
      <c r="M82" s="41">
        <f>M47-M81</f>
        <v>500000</v>
      </c>
      <c r="N82" s="41">
        <f>K82+L82</f>
        <v>500000</v>
      </c>
    </row>
    <row r="83" spans="1:14" ht="15">
      <c r="A83" s="5" t="s">
        <v>9</v>
      </c>
      <c r="B83" s="4" t="s">
        <v>12</v>
      </c>
      <c r="C83" s="4">
        <f>SUM(C82:C82)</f>
        <v>0</v>
      </c>
      <c r="D83" s="41">
        <f>D81+D82</f>
        <v>5034098</v>
      </c>
      <c r="E83" s="41">
        <f>E81+E82</f>
        <v>5034098</v>
      </c>
      <c r="F83" s="41">
        <f>F81+F82</f>
        <v>5034098</v>
      </c>
      <c r="G83" s="41">
        <f>SUM(G82:G82)</f>
        <v>0</v>
      </c>
      <c r="H83" s="41">
        <f>H81+H82</f>
        <v>1151967</v>
      </c>
      <c r="I83" s="41">
        <f>I81+I82</f>
        <v>1151967</v>
      </c>
      <c r="J83" s="41">
        <f>J81+J82</f>
        <v>1151967</v>
      </c>
      <c r="K83" s="41">
        <f>SUM(K82:K82)</f>
        <v>0</v>
      </c>
      <c r="L83" s="41">
        <f>SUM(L81:L82)</f>
        <v>760000</v>
      </c>
      <c r="M83" s="41">
        <f>SUM(M81:M82)</f>
        <v>760000</v>
      </c>
      <c r="N83" s="41">
        <f>SUM(N81:N82)</f>
        <v>760000</v>
      </c>
    </row>
    <row r="86" spans="1:10" ht="15">
      <c r="A86" s="120" t="s">
        <v>134</v>
      </c>
      <c r="B86" s="120"/>
      <c r="C86" s="120"/>
      <c r="D86" s="120"/>
      <c r="E86" s="120"/>
      <c r="F86" s="120"/>
      <c r="G86" s="120"/>
      <c r="H86" s="120"/>
      <c r="I86" s="120"/>
      <c r="J86" s="120"/>
    </row>
    <row r="87" ht="15">
      <c r="J87" s="3" t="s">
        <v>3</v>
      </c>
    </row>
    <row r="88" spans="1:10" ht="15">
      <c r="A88" s="109" t="s">
        <v>55</v>
      </c>
      <c r="B88" s="109" t="s">
        <v>18</v>
      </c>
      <c r="C88" s="109" t="s">
        <v>103</v>
      </c>
      <c r="D88" s="109"/>
      <c r="E88" s="109"/>
      <c r="F88" s="109"/>
      <c r="G88" s="109" t="s">
        <v>104</v>
      </c>
      <c r="H88" s="109"/>
      <c r="I88" s="109"/>
      <c r="J88" s="109"/>
    </row>
    <row r="89" spans="1:10" ht="63" customHeight="1">
      <c r="A89" s="109"/>
      <c r="B89" s="109"/>
      <c r="C89" s="4" t="s">
        <v>6</v>
      </c>
      <c r="D89" s="4" t="s">
        <v>7</v>
      </c>
      <c r="E89" s="4" t="s">
        <v>8</v>
      </c>
      <c r="F89" s="4" t="s">
        <v>54</v>
      </c>
      <c r="G89" s="4" t="s">
        <v>6</v>
      </c>
      <c r="H89" s="4" t="s">
        <v>7</v>
      </c>
      <c r="I89" s="4" t="s">
        <v>8</v>
      </c>
      <c r="J89" s="4" t="s">
        <v>52</v>
      </c>
    </row>
    <row r="90" spans="1:10" ht="15">
      <c r="A90" s="4">
        <v>1</v>
      </c>
      <c r="B90" s="4">
        <v>2</v>
      </c>
      <c r="C90" s="4">
        <v>3</v>
      </c>
      <c r="D90" s="4">
        <v>4</v>
      </c>
      <c r="E90" s="4">
        <v>5</v>
      </c>
      <c r="F90" s="4">
        <v>6</v>
      </c>
      <c r="G90" s="4">
        <v>7</v>
      </c>
      <c r="H90" s="4">
        <v>8</v>
      </c>
      <c r="I90" s="4">
        <v>9</v>
      </c>
      <c r="J90" s="4">
        <v>10</v>
      </c>
    </row>
    <row r="91" spans="1:10" ht="26.25">
      <c r="A91" s="20">
        <v>3142</v>
      </c>
      <c r="B91" s="18" t="s">
        <v>381</v>
      </c>
      <c r="C91" s="4"/>
      <c r="D91" s="4">
        <v>0</v>
      </c>
      <c r="E91" s="4" t="s">
        <v>9</v>
      </c>
      <c r="F91" s="4">
        <f>C91+D91</f>
        <v>0</v>
      </c>
      <c r="G91" s="4"/>
      <c r="H91" s="4">
        <v>0</v>
      </c>
      <c r="I91" s="4" t="s">
        <v>9</v>
      </c>
      <c r="J91" s="4">
        <f>G91+H91</f>
        <v>0</v>
      </c>
    </row>
    <row r="92" spans="1:10" ht="15">
      <c r="A92" s="5" t="s">
        <v>9</v>
      </c>
      <c r="B92" s="4" t="s">
        <v>12</v>
      </c>
      <c r="C92" s="4">
        <f>SUM(C91:C91)</f>
        <v>0</v>
      </c>
      <c r="D92" s="4">
        <f>SUM(D91:D91)</f>
        <v>0</v>
      </c>
      <c r="E92" s="4" t="s">
        <v>9</v>
      </c>
      <c r="F92" s="4">
        <f>SUM(F91:F91)</f>
        <v>0</v>
      </c>
      <c r="G92" s="4">
        <f>SUM(G91:G91)</f>
        <v>0</v>
      </c>
      <c r="H92" s="4">
        <f>SUM(H91:H91)</f>
        <v>0</v>
      </c>
      <c r="I92" s="4" t="s">
        <v>9</v>
      </c>
      <c r="J92" s="4">
        <f>SUM(J91:J91)</f>
        <v>0</v>
      </c>
    </row>
    <row r="94" spans="1:13" ht="15">
      <c r="A94" s="114" t="s">
        <v>73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5">
      <c r="A95" s="114" t="s">
        <v>112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ht="15">
      <c r="M96" s="3" t="s">
        <v>3</v>
      </c>
    </row>
    <row r="97" spans="1:13" ht="15" customHeight="1">
      <c r="A97" s="109" t="s">
        <v>17</v>
      </c>
      <c r="B97" s="109" t="s">
        <v>19</v>
      </c>
      <c r="C97" s="109" t="s">
        <v>20</v>
      </c>
      <c r="D97" s="109" t="s">
        <v>21</v>
      </c>
      <c r="E97" s="115" t="s">
        <v>80</v>
      </c>
      <c r="F97" s="116"/>
      <c r="G97" s="117"/>
      <c r="H97" s="115" t="s">
        <v>81</v>
      </c>
      <c r="I97" s="116"/>
      <c r="J97" s="117"/>
      <c r="K97" s="115" t="s">
        <v>82</v>
      </c>
      <c r="L97" s="116"/>
      <c r="M97" s="117"/>
    </row>
    <row r="98" spans="1:13" ht="30">
      <c r="A98" s="109"/>
      <c r="B98" s="109"/>
      <c r="C98" s="109"/>
      <c r="D98" s="109"/>
      <c r="E98" s="4" t="s">
        <v>6</v>
      </c>
      <c r="F98" s="4" t="s">
        <v>7</v>
      </c>
      <c r="G98" s="4" t="s">
        <v>56</v>
      </c>
      <c r="H98" s="4" t="s">
        <v>6</v>
      </c>
      <c r="I98" s="4" t="s">
        <v>7</v>
      </c>
      <c r="J98" s="4" t="s">
        <v>57</v>
      </c>
      <c r="K98" s="4" t="s">
        <v>6</v>
      </c>
      <c r="L98" s="4" t="s">
        <v>7</v>
      </c>
      <c r="M98" s="4" t="s">
        <v>53</v>
      </c>
    </row>
    <row r="99" spans="1:13" ht="15">
      <c r="A99" s="4">
        <v>1</v>
      </c>
      <c r="B99" s="4">
        <v>2</v>
      </c>
      <c r="C99" s="4">
        <v>3</v>
      </c>
      <c r="D99" s="4">
        <v>4</v>
      </c>
      <c r="E99" s="4">
        <v>5</v>
      </c>
      <c r="F99" s="4">
        <v>6</v>
      </c>
      <c r="G99" s="4">
        <v>7</v>
      </c>
      <c r="H99" s="4">
        <v>8</v>
      </c>
      <c r="I99" s="4">
        <v>9</v>
      </c>
      <c r="J99" s="4">
        <v>10</v>
      </c>
      <c r="K99" s="4">
        <v>11</v>
      </c>
      <c r="L99" s="4">
        <v>12</v>
      </c>
      <c r="M99" s="4">
        <v>13</v>
      </c>
    </row>
    <row r="100" spans="1:13" ht="15">
      <c r="A100" s="4" t="s">
        <v>137</v>
      </c>
      <c r="B100" s="24" t="s">
        <v>22</v>
      </c>
      <c r="C100" s="4" t="s">
        <v>9</v>
      </c>
      <c r="D100" s="4" t="s">
        <v>9</v>
      </c>
      <c r="E100" s="4" t="s">
        <v>9</v>
      </c>
      <c r="F100" s="4" t="s">
        <v>9</v>
      </c>
      <c r="G100" s="4" t="s">
        <v>9</v>
      </c>
      <c r="H100" s="4" t="s">
        <v>9</v>
      </c>
      <c r="I100" s="4" t="s">
        <v>9</v>
      </c>
      <c r="J100" s="4" t="s">
        <v>9</v>
      </c>
      <c r="K100" s="4" t="s">
        <v>9</v>
      </c>
      <c r="L100" s="4" t="s">
        <v>9</v>
      </c>
      <c r="M100" s="4" t="s">
        <v>9</v>
      </c>
    </row>
    <row r="101" spans="1:13" ht="66.75" customHeight="1">
      <c r="A101" s="4"/>
      <c r="B101" s="5" t="s">
        <v>409</v>
      </c>
      <c r="C101" s="4" t="s">
        <v>345</v>
      </c>
      <c r="D101" s="25" t="s">
        <v>377</v>
      </c>
      <c r="E101" s="4"/>
      <c r="F101" s="4">
        <v>5034.1</v>
      </c>
      <c r="G101" s="4"/>
      <c r="H101" s="4"/>
      <c r="I101" s="4">
        <v>1152</v>
      </c>
      <c r="J101" s="4"/>
      <c r="K101" s="4">
        <v>760</v>
      </c>
      <c r="L101" s="4"/>
      <c r="M101" s="4"/>
    </row>
    <row r="102" spans="1:13" ht="15" customHeight="1">
      <c r="A102" s="4" t="s">
        <v>138</v>
      </c>
      <c r="B102" s="24" t="s">
        <v>23</v>
      </c>
      <c r="C102" s="4"/>
      <c r="D102" s="4" t="s">
        <v>9</v>
      </c>
      <c r="E102" s="4"/>
      <c r="F102" s="4"/>
      <c r="G102" s="4" t="s">
        <v>9</v>
      </c>
      <c r="H102" s="4"/>
      <c r="I102" s="4"/>
      <c r="J102" s="4"/>
      <c r="K102" s="4"/>
      <c r="L102" s="4" t="s">
        <v>9</v>
      </c>
      <c r="M102" s="4" t="s">
        <v>9</v>
      </c>
    </row>
    <row r="103" spans="1:13" ht="60" customHeight="1">
      <c r="A103" s="4"/>
      <c r="B103" s="5" t="s">
        <v>410</v>
      </c>
      <c r="C103" s="4" t="s">
        <v>149</v>
      </c>
      <c r="D103" s="25" t="s">
        <v>377</v>
      </c>
      <c r="E103" s="4"/>
      <c r="F103" s="4">
        <v>5</v>
      </c>
      <c r="G103" s="4"/>
      <c r="H103" s="4"/>
      <c r="I103" s="4">
        <v>11</v>
      </c>
      <c r="J103" s="4"/>
      <c r="K103" s="4">
        <v>3</v>
      </c>
      <c r="L103" s="4"/>
      <c r="M103" s="4"/>
    </row>
    <row r="104" spans="1:13" ht="66.75" customHeight="1">
      <c r="A104" s="4"/>
      <c r="B104" s="5" t="s">
        <v>411</v>
      </c>
      <c r="C104" s="4" t="s">
        <v>171</v>
      </c>
      <c r="D104" s="25" t="s">
        <v>377</v>
      </c>
      <c r="E104" s="4"/>
      <c r="F104" s="4">
        <v>463.3</v>
      </c>
      <c r="G104" s="4"/>
      <c r="H104" s="4"/>
      <c r="I104" s="4">
        <v>1217.88</v>
      </c>
      <c r="J104" s="4"/>
      <c r="K104" s="4">
        <v>0</v>
      </c>
      <c r="L104" s="4"/>
      <c r="M104" s="4"/>
    </row>
    <row r="105" spans="1:13" ht="17.25" customHeight="1">
      <c r="A105" s="4"/>
      <c r="B105" s="24" t="s">
        <v>324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31.5" customHeight="1">
      <c r="A106" s="4"/>
      <c r="B106" s="5" t="s">
        <v>375</v>
      </c>
      <c r="C106" s="4" t="s">
        <v>166</v>
      </c>
      <c r="D106" s="26" t="s">
        <v>161</v>
      </c>
      <c r="E106" s="27"/>
      <c r="F106" s="27">
        <v>1094</v>
      </c>
      <c r="G106" s="4"/>
      <c r="H106" s="41"/>
      <c r="I106" s="4">
        <v>946</v>
      </c>
      <c r="J106" s="4"/>
      <c r="K106" s="27">
        <v>0</v>
      </c>
      <c r="L106" s="4"/>
      <c r="M106" s="4"/>
    </row>
    <row r="107" spans="1:13" ht="15" customHeight="1">
      <c r="A107" s="4" t="s">
        <v>139</v>
      </c>
      <c r="B107" s="24" t="s">
        <v>25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43.5" customHeight="1">
      <c r="A108" s="4"/>
      <c r="B108" s="5" t="s">
        <v>376</v>
      </c>
      <c r="C108" s="4" t="s">
        <v>170</v>
      </c>
      <c r="D108" s="4" t="s">
        <v>161</v>
      </c>
      <c r="E108" s="33"/>
      <c r="F108" s="4">
        <v>100</v>
      </c>
      <c r="G108" s="4"/>
      <c r="H108" s="33"/>
      <c r="I108" s="4">
        <v>100</v>
      </c>
      <c r="J108" s="4"/>
      <c r="K108" s="33">
        <v>100</v>
      </c>
      <c r="L108" s="4"/>
      <c r="M108" s="4"/>
    </row>
    <row r="111" spans="1:10" ht="15" customHeight="1">
      <c r="A111" s="120" t="s">
        <v>113</v>
      </c>
      <c r="B111" s="120"/>
      <c r="C111" s="120"/>
      <c r="D111" s="120"/>
      <c r="E111" s="120"/>
      <c r="F111" s="120"/>
      <c r="G111" s="120"/>
      <c r="H111" s="120"/>
      <c r="I111" s="120"/>
      <c r="J111" s="120"/>
    </row>
    <row r="112" ht="15">
      <c r="J112" s="3" t="s">
        <v>3</v>
      </c>
    </row>
    <row r="113" spans="1:10" ht="15">
      <c r="A113" s="109" t="s">
        <v>17</v>
      </c>
      <c r="B113" s="109" t="s">
        <v>19</v>
      </c>
      <c r="C113" s="109" t="s">
        <v>20</v>
      </c>
      <c r="D113" s="109" t="s">
        <v>21</v>
      </c>
      <c r="E113" s="109" t="s">
        <v>103</v>
      </c>
      <c r="F113" s="109"/>
      <c r="G113" s="109"/>
      <c r="H113" s="109" t="s">
        <v>104</v>
      </c>
      <c r="I113" s="109"/>
      <c r="J113" s="109"/>
    </row>
    <row r="114" spans="1:10" ht="41.25" customHeight="1">
      <c r="A114" s="109"/>
      <c r="B114" s="109"/>
      <c r="C114" s="109"/>
      <c r="D114" s="109"/>
      <c r="E114" s="4" t="s">
        <v>6</v>
      </c>
      <c r="F114" s="4" t="s">
        <v>7</v>
      </c>
      <c r="G114" s="4" t="s">
        <v>56</v>
      </c>
      <c r="H114" s="4" t="s">
        <v>6</v>
      </c>
      <c r="I114" s="4" t="s">
        <v>7</v>
      </c>
      <c r="J114" s="4" t="s">
        <v>57</v>
      </c>
    </row>
    <row r="115" spans="1:10" ht="15">
      <c r="A115" s="4">
        <v>1</v>
      </c>
      <c r="B115" s="4">
        <v>2</v>
      </c>
      <c r="C115" s="4">
        <v>3</v>
      </c>
      <c r="D115" s="4">
        <v>4</v>
      </c>
      <c r="E115" s="4">
        <v>5</v>
      </c>
      <c r="F115" s="4">
        <v>6</v>
      </c>
      <c r="G115" s="4">
        <v>7</v>
      </c>
      <c r="H115" s="4">
        <v>8</v>
      </c>
      <c r="I115" s="4">
        <v>9</v>
      </c>
      <c r="J115" s="4">
        <v>10</v>
      </c>
    </row>
    <row r="116" spans="1:10" ht="15">
      <c r="A116" s="4" t="s">
        <v>137</v>
      </c>
      <c r="B116" s="24" t="s">
        <v>22</v>
      </c>
      <c r="C116" s="4" t="s">
        <v>9</v>
      </c>
      <c r="D116" s="4" t="s">
        <v>9</v>
      </c>
      <c r="E116" s="5" t="s">
        <v>9</v>
      </c>
      <c r="F116" s="5" t="s">
        <v>9</v>
      </c>
      <c r="G116" s="5" t="s">
        <v>9</v>
      </c>
      <c r="H116" s="5" t="s">
        <v>9</v>
      </c>
      <c r="I116" s="5" t="s">
        <v>9</v>
      </c>
      <c r="J116" s="5" t="s">
        <v>9</v>
      </c>
    </row>
    <row r="117" spans="1:10" ht="18.75" customHeight="1">
      <c r="A117" s="4"/>
      <c r="B117" s="5" t="s">
        <v>360</v>
      </c>
      <c r="C117" s="4" t="s">
        <v>345</v>
      </c>
      <c r="D117" s="25" t="s">
        <v>355</v>
      </c>
      <c r="E117" s="4"/>
      <c r="F117" s="4"/>
      <c r="G117" s="4"/>
      <c r="H117" s="4"/>
      <c r="I117" s="4"/>
      <c r="J117" s="4"/>
    </row>
    <row r="118" spans="1:10" ht="21" customHeight="1">
      <c r="A118" s="4" t="s">
        <v>138</v>
      </c>
      <c r="B118" s="24" t="s">
        <v>23</v>
      </c>
      <c r="C118" s="4"/>
      <c r="D118" s="4" t="s">
        <v>9</v>
      </c>
      <c r="E118" s="4"/>
      <c r="F118" s="4"/>
      <c r="G118" s="4"/>
      <c r="H118" s="4"/>
      <c r="I118" s="4"/>
      <c r="J118" s="4"/>
    </row>
    <row r="119" spans="1:10" ht="45">
      <c r="A119" s="4"/>
      <c r="B119" s="5" t="s">
        <v>361</v>
      </c>
      <c r="C119" s="4" t="s">
        <v>156</v>
      </c>
      <c r="D119" s="25" t="s">
        <v>254</v>
      </c>
      <c r="E119" s="4" t="s">
        <v>9</v>
      </c>
      <c r="F119" s="4" t="s">
        <v>9</v>
      </c>
      <c r="G119" s="4" t="s">
        <v>9</v>
      </c>
      <c r="H119" s="4"/>
      <c r="I119" s="4"/>
      <c r="J119" s="4"/>
    </row>
    <row r="120" spans="1:10" ht="21.75" customHeight="1">
      <c r="A120" s="4"/>
      <c r="B120" s="24" t="s">
        <v>324</v>
      </c>
      <c r="C120" s="4"/>
      <c r="D120" s="4"/>
      <c r="E120" s="4"/>
      <c r="F120" s="4"/>
      <c r="G120" s="4"/>
      <c r="H120" s="4"/>
      <c r="I120" s="4"/>
      <c r="J120" s="4"/>
    </row>
    <row r="121" spans="1:10" ht="30">
      <c r="A121" s="4"/>
      <c r="B121" s="5" t="s">
        <v>362</v>
      </c>
      <c r="C121" s="4" t="s">
        <v>166</v>
      </c>
      <c r="D121" s="26" t="s">
        <v>161</v>
      </c>
      <c r="E121" s="4"/>
      <c r="F121" s="4"/>
      <c r="G121" s="4"/>
      <c r="H121" s="4"/>
      <c r="I121" s="4"/>
      <c r="J121" s="4"/>
    </row>
    <row r="122" spans="1:10" ht="15">
      <c r="A122" s="4"/>
      <c r="B122" s="24" t="s">
        <v>25</v>
      </c>
      <c r="C122" s="4"/>
      <c r="D122" s="4"/>
      <c r="E122" s="4"/>
      <c r="F122" s="4"/>
      <c r="G122" s="4"/>
      <c r="H122" s="4"/>
      <c r="I122" s="4"/>
      <c r="J122" s="4"/>
    </row>
    <row r="123" spans="1:10" ht="45">
      <c r="A123" s="4" t="s">
        <v>139</v>
      </c>
      <c r="B123" s="5" t="s">
        <v>363</v>
      </c>
      <c r="C123" s="4" t="s">
        <v>170</v>
      </c>
      <c r="D123" s="4" t="s">
        <v>161</v>
      </c>
      <c r="E123" s="4"/>
      <c r="F123" s="4"/>
      <c r="G123" s="4"/>
      <c r="H123" s="4"/>
      <c r="I123" s="4"/>
      <c r="J123" s="4"/>
    </row>
    <row r="125" spans="1:11" ht="15" customHeight="1">
      <c r="A125" s="120" t="s">
        <v>26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ht="15">
      <c r="K126" s="3" t="s">
        <v>3</v>
      </c>
    </row>
    <row r="127" spans="1:11" ht="15" customHeight="1">
      <c r="A127" s="109" t="s">
        <v>5</v>
      </c>
      <c r="B127" s="109" t="s">
        <v>80</v>
      </c>
      <c r="C127" s="109"/>
      <c r="D127" s="115" t="s">
        <v>81</v>
      </c>
      <c r="E127" s="117"/>
      <c r="F127" s="109" t="s">
        <v>82</v>
      </c>
      <c r="G127" s="109"/>
      <c r="H127" s="109" t="s">
        <v>103</v>
      </c>
      <c r="I127" s="109"/>
      <c r="J127" s="109" t="s">
        <v>104</v>
      </c>
      <c r="K127" s="109"/>
    </row>
    <row r="128" spans="1:11" ht="30">
      <c r="A128" s="109"/>
      <c r="B128" s="4" t="s">
        <v>6</v>
      </c>
      <c r="C128" s="4" t="s">
        <v>7</v>
      </c>
      <c r="D128" s="4" t="s">
        <v>6</v>
      </c>
      <c r="E128" s="4" t="s">
        <v>7</v>
      </c>
      <c r="F128" s="4" t="s">
        <v>6</v>
      </c>
      <c r="G128" s="4" t="s">
        <v>7</v>
      </c>
      <c r="H128" s="4" t="s">
        <v>6</v>
      </c>
      <c r="I128" s="4" t="s">
        <v>7</v>
      </c>
      <c r="J128" s="4" t="s">
        <v>6</v>
      </c>
      <c r="K128" s="4" t="s">
        <v>7</v>
      </c>
    </row>
    <row r="129" spans="1:11" ht="15">
      <c r="A129" s="4">
        <v>1</v>
      </c>
      <c r="B129" s="4">
        <v>2</v>
      </c>
      <c r="C129" s="4">
        <v>3</v>
      </c>
      <c r="D129" s="4">
        <v>4</v>
      </c>
      <c r="E129" s="4">
        <v>5</v>
      </c>
      <c r="F129" s="4">
        <v>6</v>
      </c>
      <c r="G129" s="4">
        <v>7</v>
      </c>
      <c r="H129" s="4">
        <v>8</v>
      </c>
      <c r="I129" s="4">
        <v>9</v>
      </c>
      <c r="J129" s="4">
        <v>10</v>
      </c>
      <c r="K129" s="4">
        <v>11</v>
      </c>
    </row>
    <row r="130" spans="1:11" ht="15">
      <c r="A130" s="23"/>
      <c r="C130" s="4" t="s">
        <v>9</v>
      </c>
      <c r="D130" s="4" t="s">
        <v>9</v>
      </c>
      <c r="E130" s="4" t="s">
        <v>9</v>
      </c>
      <c r="F130" s="4" t="s">
        <v>9</v>
      </c>
      <c r="G130" s="4" t="s">
        <v>9</v>
      </c>
      <c r="H130" s="4" t="s">
        <v>9</v>
      </c>
      <c r="I130" s="4" t="s">
        <v>9</v>
      </c>
      <c r="J130" s="4" t="s">
        <v>9</v>
      </c>
      <c r="K130" s="4" t="s">
        <v>9</v>
      </c>
    </row>
    <row r="131" spans="1:11" ht="15">
      <c r="A131" s="4" t="s">
        <v>12</v>
      </c>
      <c r="B131" s="4" t="s">
        <v>9</v>
      </c>
      <c r="C131" s="4" t="s">
        <v>9</v>
      </c>
      <c r="D131" s="4" t="s">
        <v>9</v>
      </c>
      <c r="E131" s="4" t="s">
        <v>9</v>
      </c>
      <c r="F131" s="4" t="s">
        <v>9</v>
      </c>
      <c r="G131" s="4" t="s">
        <v>9</v>
      </c>
      <c r="H131" s="4" t="s">
        <v>9</v>
      </c>
      <c r="I131" s="4" t="s">
        <v>9</v>
      </c>
      <c r="J131" s="4" t="s">
        <v>9</v>
      </c>
      <c r="K131" s="4" t="s">
        <v>9</v>
      </c>
    </row>
    <row r="132" spans="1:11" ht="120">
      <c r="A132" s="6" t="s">
        <v>27</v>
      </c>
      <c r="B132" s="4" t="s">
        <v>11</v>
      </c>
      <c r="C132" s="4" t="s">
        <v>9</v>
      </c>
      <c r="D132" s="4" t="s">
        <v>11</v>
      </c>
      <c r="E132" s="4" t="s">
        <v>9</v>
      </c>
      <c r="F132" s="4" t="s">
        <v>9</v>
      </c>
      <c r="G132" s="4" t="s">
        <v>9</v>
      </c>
      <c r="H132" s="4" t="s">
        <v>9</v>
      </c>
      <c r="I132" s="4" t="s">
        <v>9</v>
      </c>
      <c r="J132" s="4" t="s">
        <v>11</v>
      </c>
      <c r="K132" s="4" t="s">
        <v>9</v>
      </c>
    </row>
    <row r="135" spans="1:14" ht="15" customHeight="1">
      <c r="A135" s="120" t="s">
        <v>28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7" spans="1:14" ht="15" customHeight="1">
      <c r="A137" s="109" t="s">
        <v>55</v>
      </c>
      <c r="B137" s="109" t="s">
        <v>29</v>
      </c>
      <c r="C137" s="115" t="s">
        <v>80</v>
      </c>
      <c r="D137" s="116"/>
      <c r="E137" s="116"/>
      <c r="F137" s="117"/>
      <c r="G137" s="109" t="s">
        <v>114</v>
      </c>
      <c r="H137" s="109"/>
      <c r="I137" s="109"/>
      <c r="J137" s="109"/>
      <c r="K137" s="109" t="s">
        <v>115</v>
      </c>
      <c r="L137" s="109"/>
      <c r="M137" s="115" t="s">
        <v>116</v>
      </c>
      <c r="N137" s="117"/>
    </row>
    <row r="138" spans="1:14" ht="30.75" customHeight="1">
      <c r="A138" s="109"/>
      <c r="B138" s="109"/>
      <c r="C138" s="109" t="s">
        <v>6</v>
      </c>
      <c r="D138" s="109"/>
      <c r="E138" s="109" t="s">
        <v>7</v>
      </c>
      <c r="F138" s="109"/>
      <c r="G138" s="109" t="s">
        <v>6</v>
      </c>
      <c r="H138" s="109"/>
      <c r="I138" s="109" t="s">
        <v>7</v>
      </c>
      <c r="J138" s="109"/>
      <c r="K138" s="109" t="s">
        <v>6</v>
      </c>
      <c r="L138" s="109" t="s">
        <v>7</v>
      </c>
      <c r="M138" s="109" t="s">
        <v>6</v>
      </c>
      <c r="N138" s="109" t="s">
        <v>7</v>
      </c>
    </row>
    <row r="139" spans="1:14" ht="30">
      <c r="A139" s="109"/>
      <c r="B139" s="109"/>
      <c r="C139" s="4" t="s">
        <v>58</v>
      </c>
      <c r="D139" s="4" t="s">
        <v>59</v>
      </c>
      <c r="E139" s="4" t="s">
        <v>58</v>
      </c>
      <c r="F139" s="4" t="s">
        <v>59</v>
      </c>
      <c r="G139" s="4" t="s">
        <v>58</v>
      </c>
      <c r="H139" s="4" t="s">
        <v>59</v>
      </c>
      <c r="I139" s="4" t="s">
        <v>58</v>
      </c>
      <c r="J139" s="4" t="s">
        <v>59</v>
      </c>
      <c r="K139" s="109"/>
      <c r="L139" s="109"/>
      <c r="M139" s="109"/>
      <c r="N139" s="109"/>
    </row>
    <row r="140" spans="1:14" ht="15">
      <c r="A140" s="4">
        <v>1</v>
      </c>
      <c r="B140" s="4">
        <v>2</v>
      </c>
      <c r="C140" s="4">
        <v>3</v>
      </c>
      <c r="D140" s="4">
        <v>4</v>
      </c>
      <c r="E140" s="4">
        <v>5</v>
      </c>
      <c r="F140" s="4">
        <v>6</v>
      </c>
      <c r="G140" s="4">
        <v>7</v>
      </c>
      <c r="H140" s="4">
        <v>8</v>
      </c>
      <c r="I140" s="4">
        <v>9</v>
      </c>
      <c r="J140" s="4">
        <v>10</v>
      </c>
      <c r="K140" s="4">
        <v>11</v>
      </c>
      <c r="L140" s="4">
        <v>12</v>
      </c>
      <c r="M140" s="4">
        <v>13</v>
      </c>
      <c r="N140" s="4">
        <v>14</v>
      </c>
    </row>
    <row r="141" spans="1:14" ht="15">
      <c r="A141" s="4" t="s">
        <v>9</v>
      </c>
      <c r="B141" s="5"/>
      <c r="C141" s="4"/>
      <c r="D141" s="5"/>
      <c r="E141" s="5"/>
      <c r="F141" s="5"/>
      <c r="G141" s="4"/>
      <c r="H141" s="5"/>
      <c r="I141" s="5"/>
      <c r="J141" s="5"/>
      <c r="K141" s="4"/>
      <c r="L141" s="5"/>
      <c r="M141" s="4"/>
      <c r="N141" s="5"/>
    </row>
    <row r="142" spans="1:14" ht="15">
      <c r="A142" s="4" t="s">
        <v>9</v>
      </c>
      <c r="B142" s="4" t="s">
        <v>12</v>
      </c>
      <c r="C142" s="4">
        <f>SUM(C141:C141)</f>
        <v>0</v>
      </c>
      <c r="D142" s="4" t="s">
        <v>9</v>
      </c>
      <c r="E142" s="4" t="s">
        <v>9</v>
      </c>
      <c r="F142" s="4" t="s">
        <v>9</v>
      </c>
      <c r="G142" s="4">
        <f>SUM(G141:G141)</f>
        <v>0</v>
      </c>
      <c r="H142" s="4" t="s">
        <v>9</v>
      </c>
      <c r="I142" s="4" t="s">
        <v>9</v>
      </c>
      <c r="J142" s="4" t="s">
        <v>9</v>
      </c>
      <c r="K142" s="4">
        <f>SUM(K141:K141)</f>
        <v>0</v>
      </c>
      <c r="L142" s="4" t="s">
        <v>9</v>
      </c>
      <c r="M142" s="4">
        <f>SUM(M141:M141)</f>
        <v>0</v>
      </c>
      <c r="N142" s="4" t="s">
        <v>9</v>
      </c>
    </row>
    <row r="143" spans="1:14" ht="45">
      <c r="A143" s="4" t="s">
        <v>9</v>
      </c>
      <c r="B143" s="4" t="s">
        <v>30</v>
      </c>
      <c r="C143" s="4" t="s">
        <v>11</v>
      </c>
      <c r="D143" s="4" t="s">
        <v>11</v>
      </c>
      <c r="E143" s="4" t="s">
        <v>9</v>
      </c>
      <c r="F143" s="4" t="s">
        <v>9</v>
      </c>
      <c r="G143" s="4" t="s">
        <v>11</v>
      </c>
      <c r="H143" s="4" t="s">
        <v>11</v>
      </c>
      <c r="I143" s="4" t="s">
        <v>9</v>
      </c>
      <c r="J143" s="4" t="s">
        <v>9</v>
      </c>
      <c r="K143" s="4" t="s">
        <v>11</v>
      </c>
      <c r="L143" s="4" t="s">
        <v>9</v>
      </c>
      <c r="M143" s="4" t="s">
        <v>11</v>
      </c>
      <c r="N143" s="4" t="s">
        <v>9</v>
      </c>
    </row>
    <row r="146" spans="1:12" ht="15" customHeight="1">
      <c r="A146" s="114" t="s">
        <v>74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1:12" ht="15" customHeight="1">
      <c r="A147" s="114" t="s">
        <v>117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ht="15">
      <c r="L148" s="1" t="s">
        <v>3</v>
      </c>
    </row>
    <row r="149" spans="1:12" ht="21.75" customHeight="1">
      <c r="A149" s="109" t="s">
        <v>17</v>
      </c>
      <c r="B149" s="109" t="s">
        <v>31</v>
      </c>
      <c r="C149" s="109" t="s">
        <v>32</v>
      </c>
      <c r="D149" s="115" t="s">
        <v>80</v>
      </c>
      <c r="E149" s="116"/>
      <c r="F149" s="117"/>
      <c r="G149" s="109" t="s">
        <v>81</v>
      </c>
      <c r="H149" s="109"/>
      <c r="I149" s="109"/>
      <c r="J149" s="109" t="s">
        <v>82</v>
      </c>
      <c r="K149" s="109"/>
      <c r="L149" s="109"/>
    </row>
    <row r="150" spans="1:12" ht="30">
      <c r="A150" s="109"/>
      <c r="B150" s="109"/>
      <c r="C150" s="109"/>
      <c r="D150" s="4" t="s">
        <v>6</v>
      </c>
      <c r="E150" s="4" t="s">
        <v>7</v>
      </c>
      <c r="F150" s="4" t="s">
        <v>60</v>
      </c>
      <c r="G150" s="4" t="s">
        <v>6</v>
      </c>
      <c r="H150" s="4" t="s">
        <v>7</v>
      </c>
      <c r="I150" s="4" t="s">
        <v>52</v>
      </c>
      <c r="J150" s="4" t="s">
        <v>6</v>
      </c>
      <c r="K150" s="4" t="s">
        <v>7</v>
      </c>
      <c r="L150" s="4" t="s">
        <v>61</v>
      </c>
    </row>
    <row r="151" spans="1:12" ht="15">
      <c r="A151" s="4">
        <v>1</v>
      </c>
      <c r="B151" s="4">
        <v>2</v>
      </c>
      <c r="C151" s="4">
        <v>3</v>
      </c>
      <c r="D151" s="4">
        <v>4</v>
      </c>
      <c r="E151" s="4">
        <v>5</v>
      </c>
      <c r="F151" s="4">
        <v>6</v>
      </c>
      <c r="G151" s="4">
        <v>7</v>
      </c>
      <c r="H151" s="4">
        <v>8</v>
      </c>
      <c r="I151" s="4">
        <v>9</v>
      </c>
      <c r="J151" s="4">
        <v>10</v>
      </c>
      <c r="K151" s="4">
        <v>11</v>
      </c>
      <c r="L151" s="4">
        <v>12</v>
      </c>
    </row>
    <row r="152" spans="1:12" ht="15">
      <c r="A152" s="4" t="s">
        <v>9</v>
      </c>
      <c r="B152" s="5" t="s">
        <v>9</v>
      </c>
      <c r="C152" s="5" t="s">
        <v>9</v>
      </c>
      <c r="D152" s="5" t="s">
        <v>9</v>
      </c>
      <c r="E152" s="5" t="s">
        <v>9</v>
      </c>
      <c r="F152" s="5" t="s">
        <v>9</v>
      </c>
      <c r="G152" s="5" t="s">
        <v>9</v>
      </c>
      <c r="H152" s="5" t="s">
        <v>9</v>
      </c>
      <c r="I152" s="5" t="s">
        <v>9</v>
      </c>
      <c r="J152" s="5" t="s">
        <v>9</v>
      </c>
      <c r="K152" s="5" t="s">
        <v>9</v>
      </c>
      <c r="L152" s="5" t="s">
        <v>9</v>
      </c>
    </row>
    <row r="153" spans="1:12" ht="15">
      <c r="A153" s="4" t="s">
        <v>9</v>
      </c>
      <c r="B153" s="4" t="s">
        <v>12</v>
      </c>
      <c r="C153" s="5" t="s">
        <v>9</v>
      </c>
      <c r="D153" s="5" t="s">
        <v>9</v>
      </c>
      <c r="E153" s="5" t="s">
        <v>9</v>
      </c>
      <c r="F153" s="5" t="s">
        <v>9</v>
      </c>
      <c r="G153" s="5" t="s">
        <v>9</v>
      </c>
      <c r="H153" s="5" t="s">
        <v>9</v>
      </c>
      <c r="I153" s="5" t="s">
        <v>9</v>
      </c>
      <c r="J153" s="5" t="s">
        <v>9</v>
      </c>
      <c r="K153" s="5" t="s">
        <v>9</v>
      </c>
      <c r="L153" s="5" t="s">
        <v>9</v>
      </c>
    </row>
    <row r="155" spans="1:9" ht="15" customHeight="1">
      <c r="A155" s="120" t="s">
        <v>118</v>
      </c>
      <c r="B155" s="120"/>
      <c r="C155" s="120"/>
      <c r="D155" s="120"/>
      <c r="E155" s="120"/>
      <c r="F155" s="120"/>
      <c r="G155" s="120"/>
      <c r="H155" s="120"/>
      <c r="I155" s="120"/>
    </row>
    <row r="156" ht="15">
      <c r="I156" s="3" t="s">
        <v>3</v>
      </c>
    </row>
    <row r="157" spans="1:9" ht="21.75" customHeight="1">
      <c r="A157" s="109" t="s">
        <v>55</v>
      </c>
      <c r="B157" s="109" t="s">
        <v>31</v>
      </c>
      <c r="C157" s="109" t="s">
        <v>32</v>
      </c>
      <c r="D157" s="115" t="s">
        <v>103</v>
      </c>
      <c r="E157" s="116"/>
      <c r="F157" s="117"/>
      <c r="G157" s="109" t="s">
        <v>104</v>
      </c>
      <c r="H157" s="109"/>
      <c r="I157" s="109"/>
    </row>
    <row r="158" spans="1:9" ht="39.75" customHeight="1">
      <c r="A158" s="109"/>
      <c r="B158" s="109"/>
      <c r="C158" s="109"/>
      <c r="D158" s="4" t="s">
        <v>6</v>
      </c>
      <c r="E158" s="4" t="s">
        <v>7</v>
      </c>
      <c r="F158" s="4" t="s">
        <v>60</v>
      </c>
      <c r="G158" s="4" t="s">
        <v>6</v>
      </c>
      <c r="H158" s="4" t="s">
        <v>7</v>
      </c>
      <c r="I158" s="4" t="s">
        <v>52</v>
      </c>
    </row>
    <row r="159" spans="1:9" ht="15">
      <c r="A159" s="4">
        <v>1</v>
      </c>
      <c r="B159" s="4">
        <v>2</v>
      </c>
      <c r="C159" s="4">
        <v>3</v>
      </c>
      <c r="D159" s="4">
        <v>4</v>
      </c>
      <c r="E159" s="4">
        <v>5</v>
      </c>
      <c r="F159" s="4">
        <v>6</v>
      </c>
      <c r="G159" s="4">
        <v>7</v>
      </c>
      <c r="H159" s="4">
        <v>8</v>
      </c>
      <c r="I159" s="4">
        <v>9</v>
      </c>
    </row>
    <row r="160" spans="1:9" ht="15">
      <c r="A160" s="4" t="s">
        <v>9</v>
      </c>
      <c r="B160" s="5" t="s">
        <v>9</v>
      </c>
      <c r="C160" s="5" t="s">
        <v>9</v>
      </c>
      <c r="D160" s="5" t="s">
        <v>9</v>
      </c>
      <c r="E160" s="5" t="s">
        <v>9</v>
      </c>
      <c r="F160" s="5" t="s">
        <v>9</v>
      </c>
      <c r="G160" s="5" t="s">
        <v>9</v>
      </c>
      <c r="H160" s="5" t="s">
        <v>9</v>
      </c>
      <c r="I160" s="5" t="s">
        <v>9</v>
      </c>
    </row>
    <row r="161" spans="1:9" ht="15">
      <c r="A161" s="4" t="s">
        <v>9</v>
      </c>
      <c r="B161" s="4" t="s">
        <v>12</v>
      </c>
      <c r="C161" s="5" t="s">
        <v>9</v>
      </c>
      <c r="D161" s="5" t="s">
        <v>9</v>
      </c>
      <c r="E161" s="5" t="s">
        <v>9</v>
      </c>
      <c r="F161" s="5" t="s">
        <v>9</v>
      </c>
      <c r="G161" s="5" t="s">
        <v>9</v>
      </c>
      <c r="H161" s="5" t="s">
        <v>9</v>
      </c>
      <c r="I161" s="5" t="s">
        <v>9</v>
      </c>
    </row>
    <row r="164" spans="1:13" ht="15" customHeight="1">
      <c r="A164" s="120" t="s">
        <v>119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ht="15">
      <c r="M165" s="3" t="s">
        <v>3</v>
      </c>
    </row>
    <row r="166" spans="1:13" ht="30.75" customHeight="1">
      <c r="A166" s="123" t="s">
        <v>63</v>
      </c>
      <c r="B166" s="123" t="s">
        <v>62</v>
      </c>
      <c r="C166" s="109" t="s">
        <v>33</v>
      </c>
      <c r="D166" s="115" t="s">
        <v>80</v>
      </c>
      <c r="E166" s="117"/>
      <c r="F166" s="109" t="s">
        <v>81</v>
      </c>
      <c r="G166" s="109"/>
      <c r="H166" s="109" t="s">
        <v>82</v>
      </c>
      <c r="I166" s="109"/>
      <c r="J166" s="109" t="s">
        <v>103</v>
      </c>
      <c r="K166" s="109"/>
      <c r="L166" s="109" t="s">
        <v>104</v>
      </c>
      <c r="M166" s="109"/>
    </row>
    <row r="167" spans="1:13" ht="124.5" customHeight="1">
      <c r="A167" s="124"/>
      <c r="B167" s="124"/>
      <c r="C167" s="109"/>
      <c r="D167" s="4" t="s">
        <v>35</v>
      </c>
      <c r="E167" s="4" t="s">
        <v>34</v>
      </c>
      <c r="F167" s="4" t="s">
        <v>35</v>
      </c>
      <c r="G167" s="4" t="s">
        <v>34</v>
      </c>
      <c r="H167" s="4" t="s">
        <v>35</v>
      </c>
      <c r="I167" s="4" t="s">
        <v>34</v>
      </c>
      <c r="J167" s="4" t="s">
        <v>35</v>
      </c>
      <c r="K167" s="4" t="s">
        <v>34</v>
      </c>
      <c r="L167" s="4" t="s">
        <v>35</v>
      </c>
      <c r="M167" s="4" t="s">
        <v>34</v>
      </c>
    </row>
    <row r="168" spans="1:13" ht="15">
      <c r="A168" s="4">
        <v>1</v>
      </c>
      <c r="B168" s="4">
        <v>2</v>
      </c>
      <c r="C168" s="4">
        <v>3</v>
      </c>
      <c r="D168" s="4">
        <v>4</v>
      </c>
      <c r="E168" s="4">
        <v>5</v>
      </c>
      <c r="F168" s="4">
        <v>6</v>
      </c>
      <c r="G168" s="4">
        <v>7</v>
      </c>
      <c r="H168" s="4">
        <v>8</v>
      </c>
      <c r="I168" s="4">
        <v>9</v>
      </c>
      <c r="J168" s="4">
        <v>10</v>
      </c>
      <c r="K168" s="4">
        <v>11</v>
      </c>
      <c r="L168" s="4">
        <v>12</v>
      </c>
      <c r="M168" s="4">
        <v>13</v>
      </c>
    </row>
    <row r="169" spans="1:13" ht="75">
      <c r="A169" s="4"/>
      <c r="B169" s="4" t="s">
        <v>426</v>
      </c>
      <c r="C169" s="41">
        <f>D169</f>
        <v>714200</v>
      </c>
      <c r="D169" s="41">
        <v>714200</v>
      </c>
      <c r="E169" s="4">
        <v>100</v>
      </c>
      <c r="F169" s="4"/>
      <c r="G169" s="4"/>
      <c r="H169" s="4"/>
      <c r="I169" s="4"/>
      <c r="J169" s="4"/>
      <c r="K169" s="4"/>
      <c r="L169" s="4"/>
      <c r="M169" s="4"/>
    </row>
    <row r="170" spans="1:13" ht="45">
      <c r="A170" s="4"/>
      <c r="B170" s="4" t="s">
        <v>427</v>
      </c>
      <c r="C170" s="41">
        <f>D170</f>
        <v>3900300</v>
      </c>
      <c r="D170" s="41">
        <v>3900300</v>
      </c>
      <c r="E170" s="4">
        <v>100</v>
      </c>
      <c r="F170" s="4"/>
      <c r="G170" s="4"/>
      <c r="H170" s="4"/>
      <c r="I170" s="4"/>
      <c r="J170" s="4"/>
      <c r="K170" s="4"/>
      <c r="L170" s="4"/>
      <c r="M170" s="4"/>
    </row>
    <row r="171" spans="1:13" ht="150">
      <c r="A171" s="4"/>
      <c r="B171" s="4" t="s">
        <v>428</v>
      </c>
      <c r="C171" s="41">
        <f>D171</f>
        <v>350000</v>
      </c>
      <c r="D171" s="41">
        <v>350000</v>
      </c>
      <c r="E171" s="4">
        <v>100</v>
      </c>
      <c r="F171" s="4"/>
      <c r="G171" s="4"/>
      <c r="H171" s="4"/>
      <c r="I171" s="4"/>
      <c r="J171" s="4"/>
      <c r="K171" s="4"/>
      <c r="L171" s="4"/>
      <c r="M171" s="4"/>
    </row>
    <row r="172" spans="1:13" ht="90">
      <c r="A172" s="4"/>
      <c r="B172" s="4" t="s">
        <v>429</v>
      </c>
      <c r="C172" s="41">
        <f>D172</f>
        <v>13100</v>
      </c>
      <c r="D172" s="41">
        <v>13100</v>
      </c>
      <c r="E172" s="4">
        <v>100</v>
      </c>
      <c r="F172" s="4"/>
      <c r="G172" s="4"/>
      <c r="H172" s="4"/>
      <c r="I172" s="4"/>
      <c r="J172" s="4"/>
      <c r="K172" s="4"/>
      <c r="L172" s="4"/>
      <c r="M172" s="4"/>
    </row>
    <row r="173" spans="1:13" ht="90">
      <c r="A173" s="4"/>
      <c r="B173" s="4" t="s">
        <v>429</v>
      </c>
      <c r="C173" s="41">
        <f>D173</f>
        <v>56500</v>
      </c>
      <c r="D173" s="41">
        <v>56500</v>
      </c>
      <c r="E173" s="4">
        <v>100</v>
      </c>
      <c r="F173" s="4"/>
      <c r="G173" s="4"/>
      <c r="H173" s="4"/>
      <c r="I173" s="4"/>
      <c r="J173" s="4"/>
      <c r="K173" s="4"/>
      <c r="L173" s="4"/>
      <c r="M173" s="4"/>
    </row>
    <row r="174" spans="1:13" ht="75">
      <c r="A174" s="4"/>
      <c r="B174" s="4" t="s">
        <v>425</v>
      </c>
      <c r="C174" s="41">
        <f>F174</f>
        <v>33430</v>
      </c>
      <c r="D174" s="4"/>
      <c r="E174" s="4"/>
      <c r="F174" s="41">
        <v>33430</v>
      </c>
      <c r="G174" s="4">
        <v>100</v>
      </c>
      <c r="H174" s="4"/>
      <c r="I174" s="4"/>
      <c r="J174" s="4"/>
      <c r="K174" s="4"/>
      <c r="L174" s="4"/>
      <c r="M174" s="4"/>
    </row>
    <row r="175" spans="1:13" ht="120">
      <c r="A175" s="4"/>
      <c r="B175" s="4" t="s">
        <v>424</v>
      </c>
      <c r="C175" s="41">
        <f aca="true" t="shared" si="0" ref="C175:C184">F175</f>
        <v>424500</v>
      </c>
      <c r="D175" s="4"/>
      <c r="E175" s="4"/>
      <c r="F175" s="41">
        <v>424500</v>
      </c>
      <c r="G175" s="4">
        <v>100</v>
      </c>
      <c r="H175" s="4"/>
      <c r="I175" s="4"/>
      <c r="J175" s="4"/>
      <c r="K175" s="4"/>
      <c r="L175" s="4"/>
      <c r="M175" s="4"/>
    </row>
    <row r="176" spans="1:13" ht="60">
      <c r="A176" s="4"/>
      <c r="B176" s="4" t="s">
        <v>423</v>
      </c>
      <c r="C176" s="41">
        <f t="shared" si="0"/>
        <v>176540</v>
      </c>
      <c r="D176" s="4"/>
      <c r="E176" s="4"/>
      <c r="F176" s="41">
        <v>176540</v>
      </c>
      <c r="G176" s="4">
        <v>100</v>
      </c>
      <c r="H176" s="4"/>
      <c r="I176" s="4"/>
      <c r="J176" s="4"/>
      <c r="K176" s="4"/>
      <c r="L176" s="4"/>
      <c r="M176" s="4"/>
    </row>
    <row r="177" spans="1:13" ht="150">
      <c r="A177" s="4"/>
      <c r="B177" s="4" t="s">
        <v>422</v>
      </c>
      <c r="C177" s="41">
        <f t="shared" si="0"/>
        <v>32370</v>
      </c>
      <c r="D177" s="4"/>
      <c r="E177" s="4"/>
      <c r="F177" s="41">
        <v>32370</v>
      </c>
      <c r="G177" s="4">
        <v>100</v>
      </c>
      <c r="H177" s="4"/>
      <c r="I177" s="4"/>
      <c r="J177" s="4"/>
      <c r="K177" s="4"/>
      <c r="L177" s="4"/>
      <c r="M177" s="4"/>
    </row>
    <row r="178" spans="1:13" ht="120">
      <c r="A178" s="4"/>
      <c r="B178" s="4" t="s">
        <v>421</v>
      </c>
      <c r="C178" s="41">
        <f t="shared" si="0"/>
        <v>7179</v>
      </c>
      <c r="D178" s="4"/>
      <c r="E178" s="4"/>
      <c r="F178" s="41">
        <v>7179</v>
      </c>
      <c r="G178" s="4">
        <v>100</v>
      </c>
      <c r="H178" s="4"/>
      <c r="I178" s="4"/>
      <c r="J178" s="4"/>
      <c r="K178" s="4"/>
      <c r="L178" s="4"/>
      <c r="M178" s="4"/>
    </row>
    <row r="179" spans="1:13" ht="75">
      <c r="A179" s="4"/>
      <c r="B179" s="4" t="s">
        <v>420</v>
      </c>
      <c r="C179" s="41">
        <f t="shared" si="0"/>
        <v>9000</v>
      </c>
      <c r="D179" s="4"/>
      <c r="E179" s="4"/>
      <c r="F179" s="41">
        <v>9000</v>
      </c>
      <c r="G179" s="4">
        <v>100</v>
      </c>
      <c r="H179" s="4"/>
      <c r="I179" s="4"/>
      <c r="J179" s="4"/>
      <c r="K179" s="4"/>
      <c r="L179" s="4"/>
      <c r="M179" s="4"/>
    </row>
    <row r="180" spans="1:13" ht="90">
      <c r="A180" s="4"/>
      <c r="B180" s="4" t="s">
        <v>419</v>
      </c>
      <c r="C180" s="41">
        <f t="shared" si="0"/>
        <v>33821</v>
      </c>
      <c r="D180" s="4"/>
      <c r="E180" s="4"/>
      <c r="F180" s="41">
        <v>33821</v>
      </c>
      <c r="G180" s="4">
        <v>100</v>
      </c>
      <c r="H180" s="4"/>
      <c r="I180" s="4"/>
      <c r="J180" s="4"/>
      <c r="K180" s="4"/>
      <c r="L180" s="4"/>
      <c r="M180" s="4"/>
    </row>
    <row r="181" spans="1:13" ht="60">
      <c r="A181" s="4"/>
      <c r="B181" s="4" t="s">
        <v>418</v>
      </c>
      <c r="C181" s="41">
        <f t="shared" si="0"/>
        <v>134000</v>
      </c>
      <c r="D181" s="4"/>
      <c r="E181" s="4"/>
      <c r="F181" s="41">
        <v>134000</v>
      </c>
      <c r="G181" s="4">
        <v>100</v>
      </c>
      <c r="H181" s="4"/>
      <c r="I181" s="4"/>
      <c r="J181" s="4"/>
      <c r="K181" s="4"/>
      <c r="L181" s="4"/>
      <c r="M181" s="4"/>
    </row>
    <row r="182" spans="1:13" ht="120">
      <c r="A182" s="4"/>
      <c r="B182" s="4" t="s">
        <v>417</v>
      </c>
      <c r="C182" s="41">
        <f t="shared" si="0"/>
        <v>40000</v>
      </c>
      <c r="D182" s="4"/>
      <c r="E182" s="4"/>
      <c r="F182" s="41">
        <v>40000</v>
      </c>
      <c r="G182" s="4">
        <v>100</v>
      </c>
      <c r="H182" s="4"/>
      <c r="I182" s="4"/>
      <c r="J182" s="4"/>
      <c r="K182" s="4"/>
      <c r="L182" s="4"/>
      <c r="M182" s="4"/>
    </row>
    <row r="183" spans="1:13" ht="120">
      <c r="A183" s="4"/>
      <c r="B183" s="4" t="s">
        <v>416</v>
      </c>
      <c r="C183" s="41">
        <f t="shared" si="0"/>
        <v>152850</v>
      </c>
      <c r="D183" s="4"/>
      <c r="E183" s="4"/>
      <c r="F183" s="41">
        <v>152850</v>
      </c>
      <c r="G183" s="4">
        <v>100</v>
      </c>
      <c r="H183" s="4"/>
      <c r="I183" s="4"/>
      <c r="J183" s="4"/>
      <c r="K183" s="4"/>
      <c r="L183" s="4"/>
      <c r="M183" s="4"/>
    </row>
    <row r="184" spans="1:13" ht="75">
      <c r="A184" s="4"/>
      <c r="B184" s="4" t="s">
        <v>415</v>
      </c>
      <c r="C184" s="41">
        <f t="shared" si="0"/>
        <v>108277</v>
      </c>
      <c r="D184" s="4"/>
      <c r="E184" s="4"/>
      <c r="F184" s="41">
        <v>108277</v>
      </c>
      <c r="G184" s="4">
        <v>100</v>
      </c>
      <c r="H184" s="4"/>
      <c r="I184" s="4"/>
      <c r="J184" s="4"/>
      <c r="K184" s="4"/>
      <c r="L184" s="4"/>
      <c r="M184" s="4"/>
    </row>
    <row r="185" spans="1:13" ht="135">
      <c r="A185" s="4"/>
      <c r="B185" s="4" t="s">
        <v>412</v>
      </c>
      <c r="C185" s="41">
        <f>H185</f>
        <v>60000</v>
      </c>
      <c r="D185" s="4"/>
      <c r="E185" s="4"/>
      <c r="F185" s="4"/>
      <c r="G185" s="4"/>
      <c r="H185" s="41">
        <v>60000</v>
      </c>
      <c r="I185" s="4">
        <v>100</v>
      </c>
      <c r="J185" s="4"/>
      <c r="K185" s="4"/>
      <c r="L185" s="4"/>
      <c r="M185" s="4"/>
    </row>
    <row r="186" spans="1:13" ht="150">
      <c r="A186" s="4" t="s">
        <v>9</v>
      </c>
      <c r="B186" s="4" t="s">
        <v>413</v>
      </c>
      <c r="C186" s="41">
        <f>H186</f>
        <v>500000</v>
      </c>
      <c r="D186" s="4" t="s">
        <v>9</v>
      </c>
      <c r="E186" s="4" t="s">
        <v>9</v>
      </c>
      <c r="F186" s="4" t="s">
        <v>9</v>
      </c>
      <c r="G186" s="4" t="s">
        <v>9</v>
      </c>
      <c r="H186" s="41">
        <v>500000</v>
      </c>
      <c r="I186" s="4">
        <v>100</v>
      </c>
      <c r="J186" s="4" t="s">
        <v>9</v>
      </c>
      <c r="K186" s="4" t="s">
        <v>9</v>
      </c>
      <c r="L186" s="4" t="s">
        <v>9</v>
      </c>
      <c r="M186" s="4" t="s">
        <v>9</v>
      </c>
    </row>
    <row r="187" spans="1:13" ht="105">
      <c r="A187" s="4" t="s">
        <v>9</v>
      </c>
      <c r="B187" s="4" t="s">
        <v>414</v>
      </c>
      <c r="C187" s="41">
        <f>H187</f>
        <v>200000</v>
      </c>
      <c r="D187" s="4" t="s">
        <v>9</v>
      </c>
      <c r="E187" s="4" t="s">
        <v>9</v>
      </c>
      <c r="F187" s="4" t="s">
        <v>9</v>
      </c>
      <c r="G187" s="4" t="s">
        <v>9</v>
      </c>
      <c r="H187" s="41">
        <v>200000</v>
      </c>
      <c r="I187" s="4">
        <v>100</v>
      </c>
      <c r="J187" s="4" t="s">
        <v>9</v>
      </c>
      <c r="K187" s="4" t="s">
        <v>9</v>
      </c>
      <c r="L187" s="4" t="s">
        <v>9</v>
      </c>
      <c r="M187" s="4" t="s">
        <v>9</v>
      </c>
    </row>
    <row r="190" spans="1:10" ht="48" customHeight="1">
      <c r="A190" s="114" t="s">
        <v>187</v>
      </c>
      <c r="B190" s="114"/>
      <c r="C190" s="114"/>
      <c r="D190" s="114"/>
      <c r="E190" s="114"/>
      <c r="F190" s="114"/>
      <c r="G190" s="114"/>
      <c r="H190" s="114"/>
      <c r="I190" s="114"/>
      <c r="J190" s="114"/>
    </row>
    <row r="191" spans="1:13" ht="48" customHeight="1">
      <c r="A191" s="110" t="s">
        <v>188</v>
      </c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1:10" ht="15" customHeight="1">
      <c r="A192" s="114" t="s">
        <v>176</v>
      </c>
      <c r="B192" s="114"/>
      <c r="C192" s="114"/>
      <c r="D192" s="114"/>
      <c r="E192" s="114"/>
      <c r="F192" s="114"/>
      <c r="G192" s="114"/>
      <c r="H192" s="114"/>
      <c r="I192" s="114"/>
      <c r="J192" s="114"/>
    </row>
    <row r="193" spans="1:10" ht="15" customHeight="1">
      <c r="A193" s="114" t="s">
        <v>179</v>
      </c>
      <c r="B193" s="114"/>
      <c r="C193" s="114"/>
      <c r="D193" s="114"/>
      <c r="E193" s="114"/>
      <c r="F193" s="114"/>
      <c r="G193" s="114"/>
      <c r="H193" s="114"/>
      <c r="I193" s="114"/>
      <c r="J193" s="114"/>
    </row>
    <row r="194" ht="15">
      <c r="J194" s="3" t="s">
        <v>3</v>
      </c>
    </row>
    <row r="195" spans="1:10" ht="72.75" customHeight="1">
      <c r="A195" s="109" t="s">
        <v>36</v>
      </c>
      <c r="B195" s="109" t="s">
        <v>5</v>
      </c>
      <c r="C195" s="109" t="s">
        <v>37</v>
      </c>
      <c r="D195" s="109" t="s">
        <v>64</v>
      </c>
      <c r="E195" s="109" t="s">
        <v>38</v>
      </c>
      <c r="F195" s="109" t="s">
        <v>39</v>
      </c>
      <c r="G195" s="109" t="s">
        <v>65</v>
      </c>
      <c r="H195" s="109" t="s">
        <v>40</v>
      </c>
      <c r="I195" s="109"/>
      <c r="J195" s="109" t="s">
        <v>66</v>
      </c>
    </row>
    <row r="196" spans="1:10" ht="65.25" customHeight="1">
      <c r="A196" s="109"/>
      <c r="B196" s="109"/>
      <c r="C196" s="109"/>
      <c r="D196" s="109"/>
      <c r="E196" s="109"/>
      <c r="F196" s="109"/>
      <c r="G196" s="109"/>
      <c r="H196" s="4" t="s">
        <v>41</v>
      </c>
      <c r="I196" s="4" t="s">
        <v>42</v>
      </c>
      <c r="J196" s="109"/>
    </row>
    <row r="197" spans="1:10" ht="15">
      <c r="A197" s="4">
        <v>1</v>
      </c>
      <c r="B197" s="4">
        <v>2</v>
      </c>
      <c r="C197" s="4">
        <v>3</v>
      </c>
      <c r="D197" s="4">
        <v>4</v>
      </c>
      <c r="E197" s="4">
        <v>5</v>
      </c>
      <c r="F197" s="4">
        <v>6</v>
      </c>
      <c r="G197" s="4">
        <v>7</v>
      </c>
      <c r="H197" s="4">
        <v>8</v>
      </c>
      <c r="I197" s="4">
        <v>9</v>
      </c>
      <c r="J197" s="4">
        <v>10</v>
      </c>
    </row>
    <row r="198" spans="1:10" ht="26.25">
      <c r="A198" s="20">
        <v>3142</v>
      </c>
      <c r="B198" s="18" t="s">
        <v>381</v>
      </c>
      <c r="C198" s="41">
        <v>5034098</v>
      </c>
      <c r="D198" s="47">
        <v>5012800</v>
      </c>
      <c r="E198" s="41">
        <v>0</v>
      </c>
      <c r="F198" s="41">
        <v>0</v>
      </c>
      <c r="G198" s="41">
        <f>F198-E198</f>
        <v>0</v>
      </c>
      <c r="H198" s="41">
        <v>0</v>
      </c>
      <c r="I198" s="41">
        <v>0</v>
      </c>
      <c r="J198" s="41">
        <f>D198+F198</f>
        <v>5012800</v>
      </c>
    </row>
    <row r="199" spans="1:10" ht="15">
      <c r="A199" s="4" t="s">
        <v>9</v>
      </c>
      <c r="B199" s="4" t="s">
        <v>12</v>
      </c>
      <c r="C199" s="40">
        <f>SUM(C198:C198)</f>
        <v>5034098</v>
      </c>
      <c r="D199" s="40">
        <f>SUM(D198:D198)</f>
        <v>5012800</v>
      </c>
      <c r="E199" s="41">
        <v>0</v>
      </c>
      <c r="F199" s="43">
        <f>SUM(F198:F198)</f>
        <v>0</v>
      </c>
      <c r="G199" s="41">
        <f>F199-E199</f>
        <v>0</v>
      </c>
      <c r="H199" s="43">
        <f>SUM(H198:H198)</f>
        <v>0</v>
      </c>
      <c r="I199" s="43">
        <f>SUM(I198:I198)</f>
        <v>0</v>
      </c>
      <c r="J199" s="43">
        <f>SUM(J198:J198)</f>
        <v>5012800</v>
      </c>
    </row>
    <row r="202" spans="1:12" ht="15" customHeight="1">
      <c r="A202" s="120" t="s">
        <v>180</v>
      </c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ht="15">
      <c r="L203" s="3" t="s">
        <v>3</v>
      </c>
    </row>
    <row r="204" spans="1:12" ht="15">
      <c r="A204" s="109" t="s">
        <v>36</v>
      </c>
      <c r="B204" s="109" t="s">
        <v>5</v>
      </c>
      <c r="C204" s="115" t="s">
        <v>178</v>
      </c>
      <c r="D204" s="116"/>
      <c r="E204" s="116"/>
      <c r="F204" s="116"/>
      <c r="G204" s="117"/>
      <c r="H204" s="109" t="s">
        <v>115</v>
      </c>
      <c r="I204" s="109"/>
      <c r="J204" s="109"/>
      <c r="K204" s="109"/>
      <c r="L204" s="109"/>
    </row>
    <row r="205" spans="1:12" ht="150.75" customHeight="1">
      <c r="A205" s="109"/>
      <c r="B205" s="109"/>
      <c r="C205" s="109" t="s">
        <v>43</v>
      </c>
      <c r="D205" s="109" t="s">
        <v>44</v>
      </c>
      <c r="E205" s="109" t="s">
        <v>45</v>
      </c>
      <c r="F205" s="109"/>
      <c r="G205" s="109" t="s">
        <v>67</v>
      </c>
      <c r="H205" s="109" t="s">
        <v>46</v>
      </c>
      <c r="I205" s="109" t="s">
        <v>68</v>
      </c>
      <c r="J205" s="109" t="s">
        <v>45</v>
      </c>
      <c r="K205" s="109"/>
      <c r="L205" s="109" t="s">
        <v>69</v>
      </c>
    </row>
    <row r="206" spans="1:12" ht="36.75" customHeight="1">
      <c r="A206" s="109"/>
      <c r="B206" s="109"/>
      <c r="C206" s="109"/>
      <c r="D206" s="109"/>
      <c r="E206" s="4" t="s">
        <v>41</v>
      </c>
      <c r="F206" s="4" t="s">
        <v>42</v>
      </c>
      <c r="G206" s="109"/>
      <c r="H206" s="109"/>
      <c r="I206" s="109"/>
      <c r="J206" s="4" t="s">
        <v>41</v>
      </c>
      <c r="K206" s="4" t="s">
        <v>42</v>
      </c>
      <c r="L206" s="109"/>
    </row>
    <row r="207" spans="1:12" ht="15">
      <c r="A207" s="4">
        <v>1</v>
      </c>
      <c r="B207" s="4">
        <v>2</v>
      </c>
      <c r="C207" s="4">
        <v>3</v>
      </c>
      <c r="D207" s="4">
        <v>4</v>
      </c>
      <c r="E207" s="4">
        <v>5</v>
      </c>
      <c r="F207" s="4">
        <v>6</v>
      </c>
      <c r="G207" s="4">
        <v>7</v>
      </c>
      <c r="H207" s="4">
        <v>8</v>
      </c>
      <c r="I207" s="4">
        <v>9</v>
      </c>
      <c r="J207" s="4">
        <v>10</v>
      </c>
      <c r="K207" s="4">
        <v>11</v>
      </c>
      <c r="L207" s="4">
        <v>12</v>
      </c>
    </row>
    <row r="208" spans="1:12" ht="26.25">
      <c r="A208" s="20">
        <v>3142</v>
      </c>
      <c r="B208" s="18" t="s">
        <v>381</v>
      </c>
      <c r="C208" s="41">
        <v>1151967</v>
      </c>
      <c r="D208" s="41">
        <v>0</v>
      </c>
      <c r="E208" s="41">
        <f>D208</f>
        <v>0</v>
      </c>
      <c r="F208" s="41">
        <v>0</v>
      </c>
      <c r="G208" s="41">
        <f>C208-E208</f>
        <v>1151967</v>
      </c>
      <c r="H208" s="41">
        <f>N46</f>
        <v>760000</v>
      </c>
      <c r="I208" s="41">
        <f>D208-E208-F208</f>
        <v>0</v>
      </c>
      <c r="J208" s="41">
        <v>0</v>
      </c>
      <c r="K208" s="41">
        <v>0</v>
      </c>
      <c r="L208" s="41">
        <f>H208-I208</f>
        <v>760000</v>
      </c>
    </row>
    <row r="209" spans="1:15" ht="15">
      <c r="A209" s="4" t="s">
        <v>9</v>
      </c>
      <c r="B209" s="4" t="s">
        <v>12</v>
      </c>
      <c r="C209" s="41">
        <f aca="true" t="shared" si="1" ref="C209:L209">SUM(C208:C208)</f>
        <v>1151967</v>
      </c>
      <c r="D209" s="41">
        <f t="shared" si="1"/>
        <v>0</v>
      </c>
      <c r="E209" s="41">
        <f t="shared" si="1"/>
        <v>0</v>
      </c>
      <c r="F209" s="41">
        <f t="shared" si="1"/>
        <v>0</v>
      </c>
      <c r="G209" s="41">
        <f t="shared" si="1"/>
        <v>1151967</v>
      </c>
      <c r="H209" s="41">
        <f t="shared" si="1"/>
        <v>760000</v>
      </c>
      <c r="I209" s="41">
        <f t="shared" si="1"/>
        <v>0</v>
      </c>
      <c r="J209" s="41">
        <f t="shared" si="1"/>
        <v>0</v>
      </c>
      <c r="K209" s="41">
        <f t="shared" si="1"/>
        <v>0</v>
      </c>
      <c r="L209" s="41">
        <f t="shared" si="1"/>
        <v>760000</v>
      </c>
      <c r="O209" s="21"/>
    </row>
    <row r="212" spans="1:9" ht="15" customHeight="1">
      <c r="A212" s="120" t="s">
        <v>181</v>
      </c>
      <c r="B212" s="120"/>
      <c r="C212" s="120"/>
      <c r="D212" s="120"/>
      <c r="E212" s="120"/>
      <c r="F212" s="120"/>
      <c r="G212" s="120"/>
      <c r="H212" s="120"/>
      <c r="I212" s="120"/>
    </row>
    <row r="213" ht="15">
      <c r="I213" s="3" t="s">
        <v>3</v>
      </c>
    </row>
    <row r="214" spans="1:9" ht="149.25" customHeight="1">
      <c r="A214" s="4" t="s">
        <v>36</v>
      </c>
      <c r="B214" s="4" t="s">
        <v>5</v>
      </c>
      <c r="C214" s="4" t="s">
        <v>37</v>
      </c>
      <c r="D214" s="4" t="s">
        <v>47</v>
      </c>
      <c r="E214" s="4" t="s">
        <v>182</v>
      </c>
      <c r="F214" s="4" t="s">
        <v>183</v>
      </c>
      <c r="G214" s="4" t="s">
        <v>184</v>
      </c>
      <c r="H214" s="4" t="s">
        <v>48</v>
      </c>
      <c r="I214" s="4" t="s">
        <v>49</v>
      </c>
    </row>
    <row r="215" spans="1:9" ht="26.25" customHeight="1">
      <c r="A215" s="4">
        <v>1</v>
      </c>
      <c r="B215" s="4">
        <v>2</v>
      </c>
      <c r="C215" s="4">
        <v>3</v>
      </c>
      <c r="D215" s="4">
        <v>4</v>
      </c>
      <c r="E215" s="4">
        <v>5</v>
      </c>
      <c r="F215" s="4">
        <v>6</v>
      </c>
      <c r="G215" s="4">
        <v>7</v>
      </c>
      <c r="H215" s="4">
        <v>8</v>
      </c>
      <c r="I215" s="4">
        <v>9</v>
      </c>
    </row>
    <row r="216" spans="1:9" ht="26.25">
      <c r="A216" s="20">
        <v>3142</v>
      </c>
      <c r="B216" s="18" t="s">
        <v>381</v>
      </c>
      <c r="C216" s="41">
        <v>5034098</v>
      </c>
      <c r="D216" s="41">
        <v>5012800</v>
      </c>
      <c r="E216" s="4">
        <v>0</v>
      </c>
      <c r="F216" s="4">
        <v>0</v>
      </c>
      <c r="G216" s="4">
        <v>0</v>
      </c>
      <c r="H216" s="4" t="s">
        <v>9</v>
      </c>
      <c r="I216" s="4" t="s">
        <v>9</v>
      </c>
    </row>
    <row r="217" spans="1:9" ht="15">
      <c r="A217" s="4" t="s">
        <v>9</v>
      </c>
      <c r="B217" s="4" t="s">
        <v>12</v>
      </c>
      <c r="C217" s="41">
        <v>5034098</v>
      </c>
      <c r="D217" s="41">
        <v>5012800</v>
      </c>
      <c r="E217" s="4">
        <f>E216</f>
        <v>0</v>
      </c>
      <c r="F217" s="4">
        <f>F216</f>
        <v>0</v>
      </c>
      <c r="G217" s="4">
        <f>G216</f>
        <v>0</v>
      </c>
      <c r="H217" s="4" t="s">
        <v>9</v>
      </c>
      <c r="I217" s="4" t="s">
        <v>9</v>
      </c>
    </row>
    <row r="220" spans="1:9" ht="15" customHeight="1">
      <c r="A220" s="133" t="s">
        <v>185</v>
      </c>
      <c r="B220" s="133"/>
      <c r="C220" s="133"/>
      <c r="D220" s="133"/>
      <c r="E220" s="133"/>
      <c r="F220" s="133"/>
      <c r="G220" s="133"/>
      <c r="H220" s="133"/>
      <c r="I220" s="133"/>
    </row>
    <row r="221" spans="1:9" ht="63" customHeight="1">
      <c r="A221" s="110" t="s">
        <v>195</v>
      </c>
      <c r="B221" s="112"/>
      <c r="C221" s="112"/>
      <c r="D221" s="112"/>
      <c r="E221" s="112"/>
      <c r="F221" s="112"/>
      <c r="G221" s="112"/>
      <c r="H221" s="112"/>
      <c r="I221" s="112"/>
    </row>
    <row r="222" spans="1:9" ht="45.75" customHeight="1">
      <c r="A222" s="114" t="s">
        <v>186</v>
      </c>
      <c r="B222" s="114"/>
      <c r="C222" s="114"/>
      <c r="D222" s="114"/>
      <c r="E222" s="114"/>
      <c r="F222" s="114"/>
      <c r="G222" s="114"/>
      <c r="H222" s="114"/>
      <c r="I222" s="114"/>
    </row>
    <row r="223" spans="1:9" ht="87" customHeight="1">
      <c r="A223" s="110" t="s">
        <v>215</v>
      </c>
      <c r="B223" s="113"/>
      <c r="C223" s="113"/>
      <c r="D223" s="113"/>
      <c r="E223" s="113"/>
      <c r="F223" s="113"/>
      <c r="G223" s="113"/>
      <c r="H223" s="113"/>
      <c r="I223" s="113"/>
    </row>
    <row r="224" spans="1:9" s="12" customFormat="1" ht="12.75" customHeight="1">
      <c r="A224" s="128" t="s">
        <v>75</v>
      </c>
      <c r="B224" s="128"/>
      <c r="C224" s="10"/>
      <c r="D224" s="11"/>
      <c r="G224" s="108" t="s">
        <v>78</v>
      </c>
      <c r="H224" s="108"/>
      <c r="I224" s="108"/>
    </row>
    <row r="225" spans="1:9" s="8" customFormat="1" ht="15" customHeight="1">
      <c r="A225" s="9"/>
      <c r="D225" s="7" t="s">
        <v>50</v>
      </c>
      <c r="G225" s="127" t="s">
        <v>51</v>
      </c>
      <c r="H225" s="127"/>
      <c r="I225" s="127"/>
    </row>
    <row r="226" spans="1:9" s="12" customFormat="1" ht="12.75" customHeight="1">
      <c r="A226" s="128" t="s">
        <v>76</v>
      </c>
      <c r="B226" s="128"/>
      <c r="C226" s="10"/>
      <c r="D226" s="11"/>
      <c r="G226" s="108" t="s">
        <v>77</v>
      </c>
      <c r="H226" s="108"/>
      <c r="I226" s="108"/>
    </row>
    <row r="227" spans="1:9" s="8" customFormat="1" ht="15" customHeight="1">
      <c r="A227" s="9"/>
      <c r="D227" s="7" t="s">
        <v>50</v>
      </c>
      <c r="G227" s="127" t="s">
        <v>51</v>
      </c>
      <c r="H227" s="127"/>
      <c r="I227" s="127"/>
    </row>
  </sheetData>
  <sheetProtection/>
  <mergeCells count="166">
    <mergeCell ref="A6:P6"/>
    <mergeCell ref="A7:N7"/>
    <mergeCell ref="O7:P7"/>
    <mergeCell ref="A8:N8"/>
    <mergeCell ref="O8:P8"/>
    <mergeCell ref="A9:N9"/>
    <mergeCell ref="O9:P9"/>
    <mergeCell ref="A10:N10"/>
    <mergeCell ref="O10:P10"/>
    <mergeCell ref="A11:L11"/>
    <mergeCell ref="M11:P11"/>
    <mergeCell ref="A12:L12"/>
    <mergeCell ref="M12:P12"/>
    <mergeCell ref="A14:N14"/>
    <mergeCell ref="A15:N15"/>
    <mergeCell ref="A16:N16"/>
    <mergeCell ref="A17:N17"/>
    <mergeCell ref="A18:I18"/>
    <mergeCell ref="A19:L19"/>
    <mergeCell ref="A20:P20"/>
    <mergeCell ref="A21:P21"/>
    <mergeCell ref="A22:N22"/>
    <mergeCell ref="A23:N23"/>
    <mergeCell ref="A25:A26"/>
    <mergeCell ref="B25:B26"/>
    <mergeCell ref="C25:F25"/>
    <mergeCell ref="G25:J25"/>
    <mergeCell ref="K25:N25"/>
    <mergeCell ref="A31:J31"/>
    <mergeCell ref="A33:A34"/>
    <mergeCell ref="B33:B34"/>
    <mergeCell ref="C33:F33"/>
    <mergeCell ref="G33:J33"/>
    <mergeCell ref="A40:N40"/>
    <mergeCell ref="A41:N41"/>
    <mergeCell ref="A43:A44"/>
    <mergeCell ref="B43:B44"/>
    <mergeCell ref="C43:F43"/>
    <mergeCell ref="G43:J43"/>
    <mergeCell ref="K43:N43"/>
    <mergeCell ref="A50:N50"/>
    <mergeCell ref="A52:A53"/>
    <mergeCell ref="B52:B53"/>
    <mergeCell ref="C52:F52"/>
    <mergeCell ref="G52:J52"/>
    <mergeCell ref="K52:N52"/>
    <mergeCell ref="A58:J58"/>
    <mergeCell ref="A60:A61"/>
    <mergeCell ref="B60:B61"/>
    <mergeCell ref="C60:F60"/>
    <mergeCell ref="G60:J60"/>
    <mergeCell ref="A67:J67"/>
    <mergeCell ref="A69:A70"/>
    <mergeCell ref="B69:B70"/>
    <mergeCell ref="C69:F69"/>
    <mergeCell ref="G69:J69"/>
    <mergeCell ref="A75:N75"/>
    <mergeCell ref="A76:N76"/>
    <mergeCell ref="A78:A79"/>
    <mergeCell ref="B78:B79"/>
    <mergeCell ref="C78:F78"/>
    <mergeCell ref="G78:J78"/>
    <mergeCell ref="K78:N78"/>
    <mergeCell ref="A86:J86"/>
    <mergeCell ref="C97:C98"/>
    <mergeCell ref="D97:D98"/>
    <mergeCell ref="E97:G97"/>
    <mergeCell ref="H97:J97"/>
    <mergeCell ref="A88:A89"/>
    <mergeCell ref="B88:B89"/>
    <mergeCell ref="C88:F88"/>
    <mergeCell ref="G88:J88"/>
    <mergeCell ref="A94:M94"/>
    <mergeCell ref="A95:M95"/>
    <mergeCell ref="K97:M97"/>
    <mergeCell ref="A111:J111"/>
    <mergeCell ref="A113:A114"/>
    <mergeCell ref="B113:B114"/>
    <mergeCell ref="C113:C114"/>
    <mergeCell ref="D113:D114"/>
    <mergeCell ref="E113:G113"/>
    <mergeCell ref="H113:J113"/>
    <mergeCell ref="A97:A98"/>
    <mergeCell ref="B97:B98"/>
    <mergeCell ref="A125:K125"/>
    <mergeCell ref="A127:A128"/>
    <mergeCell ref="B127:C127"/>
    <mergeCell ref="D127:E127"/>
    <mergeCell ref="F127:G127"/>
    <mergeCell ref="H127:I127"/>
    <mergeCell ref="J127:K127"/>
    <mergeCell ref="A135:N135"/>
    <mergeCell ref="A137:A139"/>
    <mergeCell ref="B137:B139"/>
    <mergeCell ref="C137:F137"/>
    <mergeCell ref="G137:J137"/>
    <mergeCell ref="K137:L137"/>
    <mergeCell ref="M137:N137"/>
    <mergeCell ref="C138:D138"/>
    <mergeCell ref="E138:F138"/>
    <mergeCell ref="G138:H138"/>
    <mergeCell ref="I138:J138"/>
    <mergeCell ref="K138:K139"/>
    <mergeCell ref="L138:L139"/>
    <mergeCell ref="M138:M139"/>
    <mergeCell ref="N138:N139"/>
    <mergeCell ref="A146:L146"/>
    <mergeCell ref="A147:L147"/>
    <mergeCell ref="A149:A150"/>
    <mergeCell ref="B149:B150"/>
    <mergeCell ref="C149:C150"/>
    <mergeCell ref="D149:F149"/>
    <mergeCell ref="G149:I149"/>
    <mergeCell ref="J149:L149"/>
    <mergeCell ref="A155:I155"/>
    <mergeCell ref="A157:A158"/>
    <mergeCell ref="B157:B158"/>
    <mergeCell ref="C157:C158"/>
    <mergeCell ref="D157:F157"/>
    <mergeCell ref="G157:I157"/>
    <mergeCell ref="F195:F196"/>
    <mergeCell ref="A164:M164"/>
    <mergeCell ref="A166:A167"/>
    <mergeCell ref="B166:B167"/>
    <mergeCell ref="C166:C167"/>
    <mergeCell ref="D166:E166"/>
    <mergeCell ref="F166:G166"/>
    <mergeCell ref="H166:I166"/>
    <mergeCell ref="J166:K166"/>
    <mergeCell ref="L166:M166"/>
    <mergeCell ref="D205:D206"/>
    <mergeCell ref="A190:J190"/>
    <mergeCell ref="A191:M191"/>
    <mergeCell ref="A192:J192"/>
    <mergeCell ref="A193:J193"/>
    <mergeCell ref="A195:A196"/>
    <mergeCell ref="B195:B196"/>
    <mergeCell ref="C195:C196"/>
    <mergeCell ref="D195:D196"/>
    <mergeCell ref="E195:E196"/>
    <mergeCell ref="L205:L206"/>
    <mergeCell ref="G195:G196"/>
    <mergeCell ref="H195:I195"/>
    <mergeCell ref="J195:J196"/>
    <mergeCell ref="A202:L202"/>
    <mergeCell ref="A204:A206"/>
    <mergeCell ref="B204:B206"/>
    <mergeCell ref="C204:G204"/>
    <mergeCell ref="H204:L204"/>
    <mergeCell ref="C205:C206"/>
    <mergeCell ref="G224:I224"/>
    <mergeCell ref="E205:F205"/>
    <mergeCell ref="G205:G206"/>
    <mergeCell ref="H205:H206"/>
    <mergeCell ref="I205:I206"/>
    <mergeCell ref="J205:K205"/>
    <mergeCell ref="G225:I225"/>
    <mergeCell ref="A226:B226"/>
    <mergeCell ref="G226:I226"/>
    <mergeCell ref="G227:I227"/>
    <mergeCell ref="A212:I212"/>
    <mergeCell ref="A220:I220"/>
    <mergeCell ref="A221:I221"/>
    <mergeCell ref="A222:I222"/>
    <mergeCell ref="A223:I223"/>
    <mergeCell ref="A224:B224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B211"/>
  <sheetViews>
    <sheetView view="pageBreakPreview" zoomScale="60" zoomScalePageLayoutView="0" workbookViewId="0" topLeftCell="A181">
      <selection activeCell="P205" sqref="P205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69" customHeight="1">
      <c r="A11" s="121" t="s">
        <v>431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430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0" customHeight="1">
      <c r="A15" s="114" t="s">
        <v>432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2.25" customHeight="1">
      <c r="A16" s="114" t="s">
        <v>433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05" t="s">
        <v>302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51.75" customHeight="1">
      <c r="A21" s="105" t="s">
        <v>434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5" customFormat="1" ht="18.75" customHeight="1">
      <c r="A22" s="105" t="s">
        <v>402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32" s="15" customFormat="1" ht="15" customHeight="1">
      <c r="A23" s="1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14" ht="15">
      <c r="A24" s="114" t="s">
        <v>72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4" ht="15">
      <c r="A25" s="114" t="s">
        <v>111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ht="15">
      <c r="N26" s="3" t="s">
        <v>3</v>
      </c>
    </row>
    <row r="27" spans="1:14" ht="15">
      <c r="A27" s="109" t="s">
        <v>4</v>
      </c>
      <c r="B27" s="109" t="s">
        <v>5</v>
      </c>
      <c r="C27" s="109" t="s">
        <v>80</v>
      </c>
      <c r="D27" s="109"/>
      <c r="E27" s="109"/>
      <c r="F27" s="109"/>
      <c r="G27" s="109" t="s">
        <v>81</v>
      </c>
      <c r="H27" s="109"/>
      <c r="I27" s="109"/>
      <c r="J27" s="109"/>
      <c r="K27" s="109" t="s">
        <v>82</v>
      </c>
      <c r="L27" s="109"/>
      <c r="M27" s="109"/>
      <c r="N27" s="109"/>
    </row>
    <row r="28" spans="1:14" ht="68.25" customHeight="1">
      <c r="A28" s="109"/>
      <c r="B28" s="109"/>
      <c r="C28" s="4" t="s">
        <v>6</v>
      </c>
      <c r="D28" s="4" t="s">
        <v>7</v>
      </c>
      <c r="E28" s="4" t="s">
        <v>8</v>
      </c>
      <c r="F28" s="4" t="s">
        <v>54</v>
      </c>
      <c r="G28" s="4" t="s">
        <v>6</v>
      </c>
      <c r="H28" s="4" t="s">
        <v>7</v>
      </c>
      <c r="I28" s="4" t="s">
        <v>8</v>
      </c>
      <c r="J28" s="4" t="s">
        <v>52</v>
      </c>
      <c r="K28" s="4" t="s">
        <v>6</v>
      </c>
      <c r="L28" s="4" t="s">
        <v>7</v>
      </c>
      <c r="M28" s="4" t="s">
        <v>8</v>
      </c>
      <c r="N28" s="4" t="s">
        <v>53</v>
      </c>
    </row>
    <row r="29" spans="1:14" ht="1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  <c r="K29" s="4">
        <v>11</v>
      </c>
      <c r="L29" s="4">
        <v>12</v>
      </c>
      <c r="M29" s="4">
        <v>13</v>
      </c>
      <c r="N29" s="4">
        <v>14</v>
      </c>
    </row>
    <row r="30" spans="1:14" ht="30">
      <c r="A30" s="4">
        <v>25010000</v>
      </c>
      <c r="B30" s="5" t="s">
        <v>10</v>
      </c>
      <c r="C30" s="41"/>
      <c r="D30" s="4" t="s">
        <v>11</v>
      </c>
      <c r="E30" s="4" t="s">
        <v>11</v>
      </c>
      <c r="F30" s="41"/>
      <c r="G30" s="41">
        <v>12025000</v>
      </c>
      <c r="H30" s="41" t="s">
        <v>11</v>
      </c>
      <c r="I30" s="41" t="s">
        <v>11</v>
      </c>
      <c r="J30" s="41">
        <f>G30</f>
        <v>12025000</v>
      </c>
      <c r="K30" s="41">
        <v>37445000</v>
      </c>
      <c r="L30" s="41" t="s">
        <v>11</v>
      </c>
      <c r="M30" s="41" t="s">
        <v>11</v>
      </c>
      <c r="N30" s="41">
        <f>K30</f>
        <v>37445000</v>
      </c>
    </row>
    <row r="31" spans="1:14" ht="15">
      <c r="A31" s="4" t="s">
        <v>9</v>
      </c>
      <c r="B31" s="4" t="s">
        <v>12</v>
      </c>
      <c r="C31" s="41">
        <f>C30</f>
        <v>0</v>
      </c>
      <c r="D31" s="4" t="s">
        <v>11</v>
      </c>
      <c r="E31" s="4" t="s">
        <v>11</v>
      </c>
      <c r="F31" s="41">
        <f>SUM(F30:F30)</f>
        <v>0</v>
      </c>
      <c r="G31" s="41">
        <f>G30</f>
        <v>12025000</v>
      </c>
      <c r="H31" s="41" t="s">
        <v>11</v>
      </c>
      <c r="I31" s="41" t="s">
        <v>11</v>
      </c>
      <c r="J31" s="41">
        <f>SUM(J30:J30)</f>
        <v>12025000</v>
      </c>
      <c r="K31" s="41">
        <f>K30</f>
        <v>37445000</v>
      </c>
      <c r="L31" s="41" t="s">
        <v>11</v>
      </c>
      <c r="M31" s="41" t="s">
        <v>11</v>
      </c>
      <c r="N31" s="41">
        <f>SUM(N30:N30)</f>
        <v>37445000</v>
      </c>
    </row>
    <row r="33" spans="1:10" ht="15">
      <c r="A33" s="120" t="s">
        <v>110</v>
      </c>
      <c r="B33" s="120"/>
      <c r="C33" s="120"/>
      <c r="D33" s="120"/>
      <c r="E33" s="120"/>
      <c r="F33" s="120"/>
      <c r="G33" s="120"/>
      <c r="H33" s="120"/>
      <c r="I33" s="120"/>
      <c r="J33" s="120"/>
    </row>
    <row r="34" ht="15">
      <c r="J34" s="3" t="s">
        <v>3</v>
      </c>
    </row>
    <row r="35" spans="1:10" ht="15">
      <c r="A35" s="109" t="s">
        <v>4</v>
      </c>
      <c r="B35" s="109" t="s">
        <v>5</v>
      </c>
      <c r="C35" s="109" t="s">
        <v>103</v>
      </c>
      <c r="D35" s="109"/>
      <c r="E35" s="109"/>
      <c r="F35" s="109"/>
      <c r="G35" s="109" t="s">
        <v>104</v>
      </c>
      <c r="H35" s="109"/>
      <c r="I35" s="109"/>
      <c r="J35" s="109"/>
    </row>
    <row r="36" spans="1:10" ht="60.75" customHeight="1">
      <c r="A36" s="109"/>
      <c r="B36" s="109"/>
      <c r="C36" s="4" t="s">
        <v>6</v>
      </c>
      <c r="D36" s="4" t="s">
        <v>7</v>
      </c>
      <c r="E36" s="4" t="s">
        <v>8</v>
      </c>
      <c r="F36" s="4" t="s">
        <v>54</v>
      </c>
      <c r="G36" s="4" t="s">
        <v>6</v>
      </c>
      <c r="H36" s="4" t="s">
        <v>7</v>
      </c>
      <c r="I36" s="4" t="s">
        <v>8</v>
      </c>
      <c r="J36" s="4" t="s">
        <v>52</v>
      </c>
    </row>
    <row r="37" spans="1:10" ht="15">
      <c r="A37" s="4">
        <v>1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</row>
    <row r="38" spans="1:10" ht="30">
      <c r="A38" s="4">
        <v>25010000</v>
      </c>
      <c r="B38" s="5" t="s">
        <v>10</v>
      </c>
      <c r="C38" s="41"/>
      <c r="D38" s="4" t="s">
        <v>11</v>
      </c>
      <c r="E38" s="4" t="s">
        <v>9</v>
      </c>
      <c r="F38" s="41">
        <f>C38</f>
        <v>0</v>
      </c>
      <c r="G38" s="41"/>
      <c r="H38" s="41" t="s">
        <v>11</v>
      </c>
      <c r="I38" s="41" t="s">
        <v>9</v>
      </c>
      <c r="J38" s="41">
        <f>G38</f>
        <v>0</v>
      </c>
    </row>
    <row r="39" spans="1:10" ht="15">
      <c r="A39" s="5" t="s">
        <v>9</v>
      </c>
      <c r="B39" s="4" t="s">
        <v>12</v>
      </c>
      <c r="C39" s="41">
        <f>C38</f>
        <v>0</v>
      </c>
      <c r="D39" s="4" t="s">
        <v>11</v>
      </c>
      <c r="E39" s="4" t="s">
        <v>11</v>
      </c>
      <c r="F39" s="41">
        <f>F38</f>
        <v>0</v>
      </c>
      <c r="G39" s="41">
        <f>G38</f>
        <v>0</v>
      </c>
      <c r="H39" s="41" t="s">
        <v>11</v>
      </c>
      <c r="I39" s="41" t="s">
        <v>11</v>
      </c>
      <c r="J39" s="41">
        <f>J38</f>
        <v>0</v>
      </c>
    </row>
    <row r="41" ht="15">
      <c r="J41" s="82"/>
    </row>
    <row r="42" spans="1:14" ht="15">
      <c r="A42" s="114" t="s">
        <v>13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15">
      <c r="A43" s="114" t="s">
        <v>105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ht="15">
      <c r="A44" s="3"/>
      <c r="N44" s="3" t="s">
        <v>3</v>
      </c>
    </row>
    <row r="45" spans="1:14" ht="21.75" customHeight="1">
      <c r="A45" s="109" t="s">
        <v>14</v>
      </c>
      <c r="B45" s="109" t="s">
        <v>5</v>
      </c>
      <c r="C45" s="109" t="s">
        <v>80</v>
      </c>
      <c r="D45" s="109"/>
      <c r="E45" s="109"/>
      <c r="F45" s="109"/>
      <c r="G45" s="109" t="s">
        <v>81</v>
      </c>
      <c r="H45" s="109"/>
      <c r="I45" s="109"/>
      <c r="J45" s="109"/>
      <c r="K45" s="109" t="s">
        <v>82</v>
      </c>
      <c r="L45" s="109"/>
      <c r="M45" s="109"/>
      <c r="N45" s="109"/>
    </row>
    <row r="46" spans="1:14" ht="63" customHeight="1">
      <c r="A46" s="109"/>
      <c r="B46" s="109"/>
      <c r="C46" s="4" t="s">
        <v>6</v>
      </c>
      <c r="D46" s="4" t="s">
        <v>7</v>
      </c>
      <c r="E46" s="4" t="s">
        <v>8</v>
      </c>
      <c r="F46" s="4" t="s">
        <v>54</v>
      </c>
      <c r="G46" s="4" t="s">
        <v>6</v>
      </c>
      <c r="H46" s="4" t="s">
        <v>7</v>
      </c>
      <c r="I46" s="4" t="s">
        <v>8</v>
      </c>
      <c r="J46" s="4" t="s">
        <v>52</v>
      </c>
      <c r="K46" s="4" t="s">
        <v>6</v>
      </c>
      <c r="L46" s="4" t="s">
        <v>7</v>
      </c>
      <c r="M46" s="4" t="s">
        <v>8</v>
      </c>
      <c r="N46" s="4" t="s">
        <v>53</v>
      </c>
    </row>
    <row r="47" spans="1:14" ht="15">
      <c r="A47" s="4">
        <v>1</v>
      </c>
      <c r="B47" s="4">
        <v>2</v>
      </c>
      <c r="C47" s="4">
        <v>3</v>
      </c>
      <c r="D47" s="4">
        <v>4</v>
      </c>
      <c r="E47" s="4">
        <v>5</v>
      </c>
      <c r="F47" s="4">
        <v>6</v>
      </c>
      <c r="G47" s="4">
        <v>7</v>
      </c>
      <c r="H47" s="4">
        <v>8</v>
      </c>
      <c r="I47" s="4">
        <v>9</v>
      </c>
      <c r="J47" s="4">
        <v>10</v>
      </c>
      <c r="K47" s="4">
        <v>11</v>
      </c>
      <c r="L47" s="4">
        <v>12</v>
      </c>
      <c r="M47" s="4">
        <v>13</v>
      </c>
      <c r="N47" s="4">
        <v>14</v>
      </c>
    </row>
    <row r="48" spans="1:14" ht="15">
      <c r="A48" s="92">
        <v>2630</v>
      </c>
      <c r="B48" s="90"/>
      <c r="C48" s="41">
        <v>0</v>
      </c>
      <c r="D48" s="27">
        <v>0</v>
      </c>
      <c r="E48" s="4">
        <v>0</v>
      </c>
      <c r="F48" s="41">
        <f>C48+D48</f>
        <v>0</v>
      </c>
      <c r="G48" s="41">
        <v>12025000</v>
      </c>
      <c r="H48" s="4">
        <v>0</v>
      </c>
      <c r="I48" s="4">
        <v>0</v>
      </c>
      <c r="J48" s="41">
        <f>G48+H48</f>
        <v>12025000</v>
      </c>
      <c r="K48" s="41">
        <v>37445000</v>
      </c>
      <c r="L48" s="41">
        <v>0</v>
      </c>
      <c r="M48" s="41">
        <v>0</v>
      </c>
      <c r="N48" s="41">
        <f>K48+L48</f>
        <v>37445000</v>
      </c>
    </row>
    <row r="49" spans="1:14" ht="15">
      <c r="A49" s="4" t="s">
        <v>9</v>
      </c>
      <c r="B49" s="4" t="s">
        <v>12</v>
      </c>
      <c r="C49" s="41">
        <v>0</v>
      </c>
      <c r="D49" s="4">
        <f>SUM(D48:D48)</f>
        <v>0</v>
      </c>
      <c r="E49" s="4">
        <f>SUM(E48:E48)</f>
        <v>0</v>
      </c>
      <c r="F49" s="41">
        <f>C49+D49</f>
        <v>0</v>
      </c>
      <c r="G49" s="41">
        <f>G48</f>
        <v>12025000</v>
      </c>
      <c r="H49" s="4">
        <f>SUM(H48:H48)</f>
        <v>0</v>
      </c>
      <c r="I49" s="4">
        <f>SUM(I48:I48)</f>
        <v>0</v>
      </c>
      <c r="J49" s="41">
        <f>G49+H49</f>
        <v>12025000</v>
      </c>
      <c r="K49" s="41">
        <f>SUM(K48:K48)</f>
        <v>37445000</v>
      </c>
      <c r="L49" s="41">
        <f>SUM(L48:L48)</f>
        <v>0</v>
      </c>
      <c r="M49" s="41">
        <f>SUM(M48:M48)</f>
        <v>0</v>
      </c>
      <c r="N49" s="41">
        <f>K49+L49</f>
        <v>37445000</v>
      </c>
    </row>
    <row r="52" spans="1:14" ht="15">
      <c r="A52" s="120" t="s">
        <v>106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</row>
    <row r="53" ht="15">
      <c r="N53" s="3" t="s">
        <v>3</v>
      </c>
    </row>
    <row r="54" spans="1:14" ht="15" customHeight="1">
      <c r="A54" s="109" t="s">
        <v>15</v>
      </c>
      <c r="B54" s="109" t="s">
        <v>5</v>
      </c>
      <c r="C54" s="109" t="s">
        <v>80</v>
      </c>
      <c r="D54" s="109"/>
      <c r="E54" s="109"/>
      <c r="F54" s="109"/>
      <c r="G54" s="109" t="s">
        <v>81</v>
      </c>
      <c r="H54" s="109"/>
      <c r="I54" s="109"/>
      <c r="J54" s="109"/>
      <c r="K54" s="109" t="s">
        <v>82</v>
      </c>
      <c r="L54" s="109"/>
      <c r="M54" s="109"/>
      <c r="N54" s="109"/>
    </row>
    <row r="55" spans="1:14" ht="58.5" customHeight="1">
      <c r="A55" s="109"/>
      <c r="B55" s="109"/>
      <c r="C55" s="4" t="s">
        <v>6</v>
      </c>
      <c r="D55" s="4" t="s">
        <v>7</v>
      </c>
      <c r="E55" s="4" t="s">
        <v>8</v>
      </c>
      <c r="F55" s="4" t="s">
        <v>54</v>
      </c>
      <c r="G55" s="4" t="s">
        <v>6</v>
      </c>
      <c r="H55" s="4" t="s">
        <v>7</v>
      </c>
      <c r="I55" s="4" t="s">
        <v>8</v>
      </c>
      <c r="J55" s="4" t="s">
        <v>52</v>
      </c>
      <c r="K55" s="4" t="s">
        <v>6</v>
      </c>
      <c r="L55" s="4" t="s">
        <v>7</v>
      </c>
      <c r="M55" s="4" t="s">
        <v>8</v>
      </c>
      <c r="N55" s="4" t="s">
        <v>53</v>
      </c>
    </row>
    <row r="56" spans="1:14" ht="15">
      <c r="A56" s="4">
        <v>1</v>
      </c>
      <c r="B56" s="4">
        <v>2</v>
      </c>
      <c r="C56" s="4">
        <v>3</v>
      </c>
      <c r="D56" s="4">
        <v>4</v>
      </c>
      <c r="E56" s="4">
        <v>5</v>
      </c>
      <c r="F56" s="4">
        <v>6</v>
      </c>
      <c r="G56" s="4">
        <v>7</v>
      </c>
      <c r="H56" s="4">
        <v>8</v>
      </c>
      <c r="I56" s="4">
        <v>9</v>
      </c>
      <c r="J56" s="4">
        <v>10</v>
      </c>
      <c r="K56" s="4">
        <v>11</v>
      </c>
      <c r="L56" s="4">
        <v>12</v>
      </c>
      <c r="M56" s="4">
        <v>13</v>
      </c>
      <c r="N56" s="4">
        <v>14</v>
      </c>
    </row>
    <row r="57" spans="1:14" ht="15">
      <c r="A57" s="5" t="s">
        <v>9</v>
      </c>
      <c r="B57" s="5" t="s">
        <v>9</v>
      </c>
      <c r="C57" s="5" t="s">
        <v>9</v>
      </c>
      <c r="D57" s="5" t="s">
        <v>9</v>
      </c>
      <c r="E57" s="5" t="s">
        <v>9</v>
      </c>
      <c r="F57" s="5" t="s">
        <v>9</v>
      </c>
      <c r="G57" s="5" t="s">
        <v>9</v>
      </c>
      <c r="H57" s="5" t="s">
        <v>9</v>
      </c>
      <c r="I57" s="5" t="s">
        <v>9</v>
      </c>
      <c r="J57" s="5" t="s">
        <v>9</v>
      </c>
      <c r="K57" s="4" t="s">
        <v>9</v>
      </c>
      <c r="L57" s="5" t="s">
        <v>9</v>
      </c>
      <c r="M57" s="5" t="s">
        <v>9</v>
      </c>
      <c r="N57" s="5" t="s">
        <v>9</v>
      </c>
    </row>
    <row r="58" spans="1:14" ht="15">
      <c r="A58" s="4" t="s">
        <v>9</v>
      </c>
      <c r="B58" s="4" t="s">
        <v>12</v>
      </c>
      <c r="C58" s="4" t="s">
        <v>9</v>
      </c>
      <c r="D58" s="4" t="s">
        <v>9</v>
      </c>
      <c r="E58" s="4" t="s">
        <v>9</v>
      </c>
      <c r="F58" s="4" t="s">
        <v>9</v>
      </c>
      <c r="G58" s="4" t="s">
        <v>9</v>
      </c>
      <c r="H58" s="4" t="s">
        <v>9</v>
      </c>
      <c r="I58" s="4" t="s">
        <v>9</v>
      </c>
      <c r="J58" s="4" t="s">
        <v>9</v>
      </c>
      <c r="K58" s="4" t="s">
        <v>9</v>
      </c>
      <c r="L58" s="4" t="s">
        <v>9</v>
      </c>
      <c r="M58" s="4" t="s">
        <v>9</v>
      </c>
      <c r="N58" s="4" t="s">
        <v>9</v>
      </c>
    </row>
    <row r="60" spans="1:10" ht="15">
      <c r="A60" s="120" t="s">
        <v>107</v>
      </c>
      <c r="B60" s="120"/>
      <c r="C60" s="120"/>
      <c r="D60" s="120"/>
      <c r="E60" s="120"/>
      <c r="F60" s="120"/>
      <c r="G60" s="120"/>
      <c r="H60" s="120"/>
      <c r="I60" s="120"/>
      <c r="J60" s="120"/>
    </row>
    <row r="61" ht="15">
      <c r="J61" s="3" t="s">
        <v>3</v>
      </c>
    </row>
    <row r="62" spans="1:10" ht="21.75" customHeight="1">
      <c r="A62" s="109" t="s">
        <v>14</v>
      </c>
      <c r="B62" s="109" t="s">
        <v>5</v>
      </c>
      <c r="C62" s="109" t="s">
        <v>103</v>
      </c>
      <c r="D62" s="109"/>
      <c r="E62" s="109"/>
      <c r="F62" s="109"/>
      <c r="G62" s="109" t="s">
        <v>104</v>
      </c>
      <c r="H62" s="109"/>
      <c r="I62" s="109"/>
      <c r="J62" s="109"/>
    </row>
    <row r="63" spans="1:10" ht="61.5" customHeight="1">
      <c r="A63" s="109"/>
      <c r="B63" s="109"/>
      <c r="C63" s="4" t="s">
        <v>6</v>
      </c>
      <c r="D63" s="4" t="s">
        <v>7</v>
      </c>
      <c r="E63" s="4" t="s">
        <v>8</v>
      </c>
      <c r="F63" s="4" t="s">
        <v>54</v>
      </c>
      <c r="G63" s="4" t="s">
        <v>6</v>
      </c>
      <c r="H63" s="4" t="s">
        <v>7</v>
      </c>
      <c r="I63" s="4" t="s">
        <v>8</v>
      </c>
      <c r="J63" s="4" t="s">
        <v>52</v>
      </c>
    </row>
    <row r="64" spans="1:10" ht="1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</row>
    <row r="65" spans="1:14" ht="15">
      <c r="A65" s="92"/>
      <c r="B65" s="90"/>
      <c r="C65" s="40"/>
      <c r="D65" s="41"/>
      <c r="E65" s="40"/>
      <c r="F65" s="41"/>
      <c r="G65" s="40"/>
      <c r="H65" s="41"/>
      <c r="I65" s="40"/>
      <c r="J65" s="41"/>
      <c r="K65" s="21"/>
      <c r="L65" s="22"/>
      <c r="M65" s="22"/>
      <c r="N65" s="22"/>
    </row>
    <row r="66" spans="1:10" ht="15">
      <c r="A66" s="4" t="s">
        <v>9</v>
      </c>
      <c r="B66" s="4" t="s">
        <v>12</v>
      </c>
      <c r="C66" s="41"/>
      <c r="D66" s="41"/>
      <c r="E66" s="41"/>
      <c r="F66" s="41"/>
      <c r="G66" s="41"/>
      <c r="H66" s="41"/>
      <c r="I66" s="41"/>
      <c r="J66" s="41"/>
    </row>
    <row r="69" spans="1:10" ht="15">
      <c r="A69" s="120" t="s">
        <v>108</v>
      </c>
      <c r="B69" s="120"/>
      <c r="C69" s="120"/>
      <c r="D69" s="120"/>
      <c r="E69" s="120"/>
      <c r="F69" s="120"/>
      <c r="G69" s="120"/>
      <c r="H69" s="120"/>
      <c r="I69" s="120"/>
      <c r="J69" s="120"/>
    </row>
    <row r="70" ht="15">
      <c r="J70" s="3" t="s">
        <v>3</v>
      </c>
    </row>
    <row r="71" spans="1:10" ht="15" customHeight="1">
      <c r="A71" s="109" t="s">
        <v>15</v>
      </c>
      <c r="B71" s="109" t="s">
        <v>5</v>
      </c>
      <c r="C71" s="109" t="s">
        <v>103</v>
      </c>
      <c r="D71" s="109"/>
      <c r="E71" s="109"/>
      <c r="F71" s="109"/>
      <c r="G71" s="109" t="s">
        <v>104</v>
      </c>
      <c r="H71" s="109"/>
      <c r="I71" s="109"/>
      <c r="J71" s="109"/>
    </row>
    <row r="72" spans="1:10" ht="72.75" customHeight="1">
      <c r="A72" s="109"/>
      <c r="B72" s="109"/>
      <c r="C72" s="4" t="s">
        <v>6</v>
      </c>
      <c r="D72" s="4" t="s">
        <v>7</v>
      </c>
      <c r="E72" s="4" t="s">
        <v>8</v>
      </c>
      <c r="F72" s="4" t="s">
        <v>54</v>
      </c>
      <c r="G72" s="4" t="s">
        <v>6</v>
      </c>
      <c r="H72" s="4" t="s">
        <v>7</v>
      </c>
      <c r="I72" s="4" t="s">
        <v>8</v>
      </c>
      <c r="J72" s="4" t="s">
        <v>52</v>
      </c>
    </row>
    <row r="73" spans="1:10" ht="15">
      <c r="A73" s="4">
        <v>1</v>
      </c>
      <c r="B73" s="4">
        <v>2</v>
      </c>
      <c r="C73" s="4">
        <v>3</v>
      </c>
      <c r="D73" s="4">
        <v>4</v>
      </c>
      <c r="E73" s="4">
        <v>5</v>
      </c>
      <c r="F73" s="4">
        <v>6</v>
      </c>
      <c r="G73" s="4">
        <v>7</v>
      </c>
      <c r="H73" s="4">
        <v>8</v>
      </c>
      <c r="I73" s="4">
        <v>9</v>
      </c>
      <c r="J73" s="4">
        <v>10</v>
      </c>
    </row>
    <row r="74" spans="1:10" ht="15">
      <c r="A74" s="4" t="s">
        <v>9</v>
      </c>
      <c r="B74" s="4" t="s">
        <v>9</v>
      </c>
      <c r="C74" s="4" t="s">
        <v>9</v>
      </c>
      <c r="D74" s="4" t="s">
        <v>9</v>
      </c>
      <c r="E74" s="4" t="s">
        <v>9</v>
      </c>
      <c r="F74" s="4" t="s">
        <v>9</v>
      </c>
      <c r="G74" s="4" t="s">
        <v>9</v>
      </c>
      <c r="H74" s="4" t="s">
        <v>9</v>
      </c>
      <c r="I74" s="4" t="s">
        <v>9</v>
      </c>
      <c r="J74" s="4" t="s">
        <v>9</v>
      </c>
    </row>
    <row r="75" spans="1:10" ht="15">
      <c r="A75" s="4" t="s">
        <v>9</v>
      </c>
      <c r="B75" s="4" t="s">
        <v>12</v>
      </c>
      <c r="C75" s="4" t="s">
        <v>9</v>
      </c>
      <c r="D75" s="4" t="s">
        <v>9</v>
      </c>
      <c r="E75" s="4" t="s">
        <v>9</v>
      </c>
      <c r="F75" s="4" t="s">
        <v>9</v>
      </c>
      <c r="G75" s="4" t="s">
        <v>9</v>
      </c>
      <c r="H75" s="4" t="s">
        <v>9</v>
      </c>
      <c r="I75" s="4" t="s">
        <v>9</v>
      </c>
      <c r="J75" s="4" t="s">
        <v>9</v>
      </c>
    </row>
    <row r="77" spans="1:14" ht="15">
      <c r="A77" s="114" t="s">
        <v>16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1:14" ht="15">
      <c r="A78" s="114" t="s">
        <v>109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ht="15">
      <c r="N79" s="3" t="s">
        <v>3</v>
      </c>
    </row>
    <row r="80" spans="1:14" ht="30.75" customHeight="1">
      <c r="A80" s="109" t="s">
        <v>17</v>
      </c>
      <c r="B80" s="109" t="s">
        <v>18</v>
      </c>
      <c r="C80" s="109" t="s">
        <v>80</v>
      </c>
      <c r="D80" s="109"/>
      <c r="E80" s="109"/>
      <c r="F80" s="109"/>
      <c r="G80" s="109" t="s">
        <v>81</v>
      </c>
      <c r="H80" s="109"/>
      <c r="I80" s="109"/>
      <c r="J80" s="109"/>
      <c r="K80" s="109" t="s">
        <v>82</v>
      </c>
      <c r="L80" s="109"/>
      <c r="M80" s="109"/>
      <c r="N80" s="109"/>
    </row>
    <row r="81" spans="1:14" ht="66.75" customHeight="1">
      <c r="A81" s="109"/>
      <c r="B81" s="109"/>
      <c r="C81" s="4" t="s">
        <v>6</v>
      </c>
      <c r="D81" s="4" t="s">
        <v>7</v>
      </c>
      <c r="E81" s="4" t="s">
        <v>8</v>
      </c>
      <c r="F81" s="4" t="s">
        <v>54</v>
      </c>
      <c r="G81" s="4" t="s">
        <v>6</v>
      </c>
      <c r="H81" s="4" t="s">
        <v>7</v>
      </c>
      <c r="I81" s="4" t="s">
        <v>8</v>
      </c>
      <c r="J81" s="4" t="s">
        <v>52</v>
      </c>
      <c r="K81" s="4" t="s">
        <v>6</v>
      </c>
      <c r="L81" s="4" t="s">
        <v>7</v>
      </c>
      <c r="M81" s="4" t="s">
        <v>8</v>
      </c>
      <c r="N81" s="4" t="s">
        <v>53</v>
      </c>
    </row>
    <row r="82" spans="1:14" ht="15">
      <c r="A82" s="4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7</v>
      </c>
      <c r="H82" s="4">
        <v>8</v>
      </c>
      <c r="I82" s="4">
        <v>9</v>
      </c>
      <c r="J82" s="4">
        <v>10</v>
      </c>
      <c r="K82" s="4">
        <v>11</v>
      </c>
      <c r="L82" s="4">
        <v>12</v>
      </c>
      <c r="M82" s="4">
        <v>13</v>
      </c>
      <c r="N82" s="4">
        <v>14</v>
      </c>
    </row>
    <row r="83" spans="1:14" ht="15">
      <c r="A83" s="4" t="s">
        <v>137</v>
      </c>
      <c r="B83" s="5" t="s">
        <v>435</v>
      </c>
      <c r="C83" s="41">
        <v>0</v>
      </c>
      <c r="D83" s="41">
        <v>0</v>
      </c>
      <c r="E83" s="41">
        <v>0</v>
      </c>
      <c r="F83" s="41">
        <v>0</v>
      </c>
      <c r="G83" s="41">
        <v>12025000</v>
      </c>
      <c r="H83" s="41">
        <v>0</v>
      </c>
      <c r="I83" s="41">
        <v>0</v>
      </c>
      <c r="J83" s="41">
        <v>12025500</v>
      </c>
      <c r="K83" s="41">
        <v>27445000</v>
      </c>
      <c r="L83" s="41">
        <v>0</v>
      </c>
      <c r="M83" s="41">
        <v>0</v>
      </c>
      <c r="N83" s="41">
        <f>K83</f>
        <v>27445000</v>
      </c>
    </row>
    <row r="84" spans="1:14" ht="15">
      <c r="A84" s="5" t="s">
        <v>9</v>
      </c>
      <c r="B84" s="4" t="s">
        <v>12</v>
      </c>
      <c r="C84" s="41">
        <f aca="true" t="shared" si="0" ref="C84:N84">SUM(C83:C83)</f>
        <v>0</v>
      </c>
      <c r="D84" s="41">
        <f t="shared" si="0"/>
        <v>0</v>
      </c>
      <c r="E84" s="41">
        <f t="shared" si="0"/>
        <v>0</v>
      </c>
      <c r="F84" s="41">
        <f t="shared" si="0"/>
        <v>0</v>
      </c>
      <c r="G84" s="41">
        <f t="shared" si="0"/>
        <v>12025000</v>
      </c>
      <c r="H84" s="41">
        <f t="shared" si="0"/>
        <v>0</v>
      </c>
      <c r="I84" s="41">
        <f t="shared" si="0"/>
        <v>0</v>
      </c>
      <c r="J84" s="41">
        <f t="shared" si="0"/>
        <v>12025500</v>
      </c>
      <c r="K84" s="41">
        <f t="shared" si="0"/>
        <v>27445000</v>
      </c>
      <c r="L84" s="41">
        <f t="shared" si="0"/>
        <v>0</v>
      </c>
      <c r="M84" s="41">
        <f t="shared" si="0"/>
        <v>0</v>
      </c>
      <c r="N84" s="41">
        <f t="shared" si="0"/>
        <v>27445000</v>
      </c>
    </row>
    <row r="87" spans="1:10" ht="15">
      <c r="A87" s="120" t="s">
        <v>134</v>
      </c>
      <c r="B87" s="120"/>
      <c r="C87" s="120"/>
      <c r="D87" s="120"/>
      <c r="E87" s="120"/>
      <c r="F87" s="120"/>
      <c r="G87" s="120"/>
      <c r="H87" s="120"/>
      <c r="I87" s="120"/>
      <c r="J87" s="120"/>
    </row>
    <row r="88" ht="15">
      <c r="J88" s="3" t="s">
        <v>3</v>
      </c>
    </row>
    <row r="89" spans="1:10" ht="15">
      <c r="A89" s="109" t="s">
        <v>55</v>
      </c>
      <c r="B89" s="109" t="s">
        <v>18</v>
      </c>
      <c r="C89" s="109" t="s">
        <v>103</v>
      </c>
      <c r="D89" s="109"/>
      <c r="E89" s="109"/>
      <c r="F89" s="109"/>
      <c r="G89" s="109" t="s">
        <v>104</v>
      </c>
      <c r="H89" s="109"/>
      <c r="I89" s="109"/>
      <c r="J89" s="109"/>
    </row>
    <row r="90" spans="1:10" ht="63" customHeight="1">
      <c r="A90" s="109"/>
      <c r="B90" s="109"/>
      <c r="C90" s="4" t="s">
        <v>6</v>
      </c>
      <c r="D90" s="4" t="s">
        <v>7</v>
      </c>
      <c r="E90" s="4" t="s">
        <v>8</v>
      </c>
      <c r="F90" s="4" t="s">
        <v>54</v>
      </c>
      <c r="G90" s="4" t="s">
        <v>6</v>
      </c>
      <c r="H90" s="4" t="s">
        <v>7</v>
      </c>
      <c r="I90" s="4" t="s">
        <v>8</v>
      </c>
      <c r="J90" s="4" t="s">
        <v>52</v>
      </c>
    </row>
    <row r="91" spans="1:10" ht="15">
      <c r="A91" s="4">
        <v>1</v>
      </c>
      <c r="B91" s="4">
        <v>2</v>
      </c>
      <c r="C91" s="4">
        <v>3</v>
      </c>
      <c r="D91" s="4">
        <v>4</v>
      </c>
      <c r="E91" s="4">
        <v>5</v>
      </c>
      <c r="F91" s="4">
        <v>6</v>
      </c>
      <c r="G91" s="4">
        <v>7</v>
      </c>
      <c r="H91" s="4">
        <v>8</v>
      </c>
      <c r="I91" s="4">
        <v>9</v>
      </c>
      <c r="J91" s="4">
        <v>10</v>
      </c>
    </row>
    <row r="92" spans="1:10" ht="15">
      <c r="A92" s="4" t="s">
        <v>137</v>
      </c>
      <c r="B92" s="5" t="s">
        <v>435</v>
      </c>
      <c r="C92" s="41">
        <v>0</v>
      </c>
      <c r="D92" s="41">
        <v>0</v>
      </c>
      <c r="E92" s="41" t="s">
        <v>9</v>
      </c>
      <c r="F92" s="41">
        <v>0</v>
      </c>
      <c r="G92" s="41">
        <v>0</v>
      </c>
      <c r="H92" s="41">
        <v>0</v>
      </c>
      <c r="I92" s="41" t="s">
        <v>9</v>
      </c>
      <c r="J92" s="41">
        <v>0</v>
      </c>
    </row>
    <row r="93" spans="1:10" ht="15">
      <c r="A93" s="5" t="s">
        <v>9</v>
      </c>
      <c r="B93" s="4" t="s">
        <v>12</v>
      </c>
      <c r="C93" s="41">
        <f>SUM(C92:C92)</f>
        <v>0</v>
      </c>
      <c r="D93" s="41">
        <f>SUM(D92:D92)</f>
        <v>0</v>
      </c>
      <c r="E93" s="41" t="s">
        <v>9</v>
      </c>
      <c r="F93" s="41">
        <f>SUM(F92:F92)</f>
        <v>0</v>
      </c>
      <c r="G93" s="41">
        <f>SUM(G92:G92)</f>
        <v>0</v>
      </c>
      <c r="H93" s="41">
        <f>SUM(H92:H92)</f>
        <v>0</v>
      </c>
      <c r="I93" s="41" t="s">
        <v>9</v>
      </c>
      <c r="J93" s="41">
        <f>SUM(J92:J92)</f>
        <v>0</v>
      </c>
    </row>
    <row r="95" spans="1:13" ht="15">
      <c r="A95" s="114" t="s">
        <v>73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5">
      <c r="A96" s="114" t="s">
        <v>112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ht="15">
      <c r="M97" s="3" t="s">
        <v>3</v>
      </c>
    </row>
    <row r="98" spans="1:13" ht="15" customHeight="1">
      <c r="A98" s="109" t="s">
        <v>17</v>
      </c>
      <c r="B98" s="109" t="s">
        <v>19</v>
      </c>
      <c r="C98" s="109" t="s">
        <v>20</v>
      </c>
      <c r="D98" s="109" t="s">
        <v>21</v>
      </c>
      <c r="E98" s="115" t="s">
        <v>80</v>
      </c>
      <c r="F98" s="116"/>
      <c r="G98" s="117"/>
      <c r="H98" s="115" t="s">
        <v>81</v>
      </c>
      <c r="I98" s="116"/>
      <c r="J98" s="117"/>
      <c r="K98" s="115" t="s">
        <v>82</v>
      </c>
      <c r="L98" s="116"/>
      <c r="M98" s="117"/>
    </row>
    <row r="99" spans="1:13" ht="30">
      <c r="A99" s="109"/>
      <c r="B99" s="109"/>
      <c r="C99" s="109"/>
      <c r="D99" s="109"/>
      <c r="E99" s="4" t="s">
        <v>6</v>
      </c>
      <c r="F99" s="4" t="s">
        <v>7</v>
      </c>
      <c r="G99" s="4" t="s">
        <v>56</v>
      </c>
      <c r="H99" s="4" t="s">
        <v>6</v>
      </c>
      <c r="I99" s="4" t="s">
        <v>7</v>
      </c>
      <c r="J99" s="4" t="s">
        <v>57</v>
      </c>
      <c r="K99" s="4" t="s">
        <v>6</v>
      </c>
      <c r="L99" s="4" t="s">
        <v>7</v>
      </c>
      <c r="M99" s="4" t="s">
        <v>53</v>
      </c>
    </row>
    <row r="100" spans="1:13" ht="15">
      <c r="A100" s="4">
        <v>1</v>
      </c>
      <c r="B100" s="4">
        <v>2</v>
      </c>
      <c r="C100" s="4">
        <v>3</v>
      </c>
      <c r="D100" s="4">
        <v>4</v>
      </c>
      <c r="E100" s="4">
        <v>5</v>
      </c>
      <c r="F100" s="4">
        <v>6</v>
      </c>
      <c r="G100" s="4">
        <v>7</v>
      </c>
      <c r="H100" s="4">
        <v>8</v>
      </c>
      <c r="I100" s="4">
        <v>9</v>
      </c>
      <c r="J100" s="4">
        <v>10</v>
      </c>
      <c r="K100" s="4">
        <v>11</v>
      </c>
      <c r="L100" s="4">
        <v>12</v>
      </c>
      <c r="M100" s="4">
        <v>13</v>
      </c>
    </row>
    <row r="101" spans="1:13" ht="15">
      <c r="A101" s="4" t="s">
        <v>137</v>
      </c>
      <c r="B101" s="24" t="s">
        <v>22</v>
      </c>
      <c r="C101" s="4" t="s">
        <v>9</v>
      </c>
      <c r="D101" s="4" t="s">
        <v>9</v>
      </c>
      <c r="E101" s="4" t="s">
        <v>9</v>
      </c>
      <c r="F101" s="4" t="s">
        <v>9</v>
      </c>
      <c r="G101" s="4" t="s">
        <v>9</v>
      </c>
      <c r="H101" s="4" t="s">
        <v>9</v>
      </c>
      <c r="I101" s="4" t="s">
        <v>9</v>
      </c>
      <c r="J101" s="4" t="s">
        <v>9</v>
      </c>
      <c r="K101" s="4" t="s">
        <v>9</v>
      </c>
      <c r="L101" s="4" t="s">
        <v>9</v>
      </c>
      <c r="M101" s="4" t="s">
        <v>9</v>
      </c>
    </row>
    <row r="102" spans="1:13" ht="27" customHeight="1">
      <c r="A102" s="4"/>
      <c r="B102" s="5" t="s">
        <v>436</v>
      </c>
      <c r="C102" s="4" t="s">
        <v>345</v>
      </c>
      <c r="D102" s="25" t="s">
        <v>355</v>
      </c>
      <c r="E102" s="4"/>
      <c r="F102" s="4"/>
      <c r="G102" s="4"/>
      <c r="H102" s="4">
        <v>12025</v>
      </c>
      <c r="I102" s="4"/>
      <c r="J102" s="4"/>
      <c r="K102" s="4">
        <v>37445</v>
      </c>
      <c r="L102" s="4"/>
      <c r="M102" s="4"/>
    </row>
    <row r="103" spans="1:13" ht="15" customHeight="1">
      <c r="A103" s="4" t="s">
        <v>138</v>
      </c>
      <c r="B103" s="24" t="s">
        <v>23</v>
      </c>
      <c r="C103" s="4"/>
      <c r="D103" s="4" t="s">
        <v>9</v>
      </c>
      <c r="E103" s="4" t="s">
        <v>9</v>
      </c>
      <c r="F103" s="4" t="s">
        <v>9</v>
      </c>
      <c r="G103" s="4" t="s">
        <v>9</v>
      </c>
      <c r="H103" s="4"/>
      <c r="I103" s="4"/>
      <c r="J103" s="4"/>
      <c r="K103" s="4"/>
      <c r="L103" s="4" t="s">
        <v>9</v>
      </c>
      <c r="M103" s="4" t="s">
        <v>9</v>
      </c>
    </row>
    <row r="104" spans="1:13" ht="45" customHeight="1">
      <c r="A104" s="4"/>
      <c r="B104" s="5" t="s">
        <v>437</v>
      </c>
      <c r="C104" s="4" t="s">
        <v>156</v>
      </c>
      <c r="D104" s="25" t="s">
        <v>438</v>
      </c>
      <c r="E104" s="4"/>
      <c r="F104" s="4"/>
      <c r="G104" s="4"/>
      <c r="H104" s="4">
        <v>2405</v>
      </c>
      <c r="I104" s="4"/>
      <c r="J104" s="4"/>
      <c r="K104" s="4">
        <v>7489</v>
      </c>
      <c r="L104" s="4"/>
      <c r="M104" s="4"/>
    </row>
    <row r="105" spans="1:13" ht="17.25" customHeight="1">
      <c r="A105" s="4"/>
      <c r="B105" s="24" t="s">
        <v>324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62.25" customHeight="1">
      <c r="A106" s="4"/>
      <c r="B106" s="5" t="s">
        <v>439</v>
      </c>
      <c r="C106" s="4" t="s">
        <v>166</v>
      </c>
      <c r="D106" s="26" t="s">
        <v>441</v>
      </c>
      <c r="E106" s="27"/>
      <c r="F106" s="27"/>
      <c r="G106" s="27"/>
      <c r="H106" s="27">
        <v>5000</v>
      </c>
      <c r="I106" s="27"/>
      <c r="J106" s="27"/>
      <c r="K106" s="27">
        <v>5000</v>
      </c>
      <c r="L106" s="4"/>
      <c r="M106" s="4"/>
    </row>
    <row r="107" spans="1:13" ht="15" customHeight="1">
      <c r="A107" s="4" t="s">
        <v>139</v>
      </c>
      <c r="B107" s="24" t="s">
        <v>25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43.5" customHeight="1">
      <c r="A108" s="4"/>
      <c r="B108" s="5" t="s">
        <v>440</v>
      </c>
      <c r="C108" s="4" t="s">
        <v>170</v>
      </c>
      <c r="D108" s="4" t="s">
        <v>442</v>
      </c>
      <c r="E108" s="33"/>
      <c r="F108" s="4"/>
      <c r="G108" s="4"/>
      <c r="H108" s="33">
        <v>100</v>
      </c>
      <c r="I108" s="4"/>
      <c r="J108" s="4"/>
      <c r="K108" s="33">
        <v>100</v>
      </c>
      <c r="L108" s="4"/>
      <c r="M108" s="4"/>
    </row>
    <row r="111" spans="1:10" ht="15" customHeight="1">
      <c r="A111" s="120" t="s">
        <v>113</v>
      </c>
      <c r="B111" s="120"/>
      <c r="C111" s="120"/>
      <c r="D111" s="120"/>
      <c r="E111" s="120"/>
      <c r="F111" s="120"/>
      <c r="G111" s="120"/>
      <c r="H111" s="120"/>
      <c r="I111" s="120"/>
      <c r="J111" s="120"/>
    </row>
    <row r="112" ht="15">
      <c r="J112" s="3" t="s">
        <v>3</v>
      </c>
    </row>
    <row r="113" spans="1:10" ht="15">
      <c r="A113" s="109" t="s">
        <v>17</v>
      </c>
      <c r="B113" s="109" t="s">
        <v>19</v>
      </c>
      <c r="C113" s="109" t="s">
        <v>20</v>
      </c>
      <c r="D113" s="109" t="s">
        <v>21</v>
      </c>
      <c r="E113" s="109" t="s">
        <v>103</v>
      </c>
      <c r="F113" s="109"/>
      <c r="G113" s="109"/>
      <c r="H113" s="109" t="s">
        <v>104</v>
      </c>
      <c r="I113" s="109"/>
      <c r="J113" s="109"/>
    </row>
    <row r="114" spans="1:10" ht="41.25" customHeight="1">
      <c r="A114" s="109"/>
      <c r="B114" s="109"/>
      <c r="C114" s="109"/>
      <c r="D114" s="109"/>
      <c r="E114" s="4" t="s">
        <v>6</v>
      </c>
      <c r="F114" s="4" t="s">
        <v>7</v>
      </c>
      <c r="G114" s="4" t="s">
        <v>56</v>
      </c>
      <c r="H114" s="4" t="s">
        <v>6</v>
      </c>
      <c r="I114" s="4" t="s">
        <v>7</v>
      </c>
      <c r="J114" s="4" t="s">
        <v>57</v>
      </c>
    </row>
    <row r="115" spans="1:10" ht="15">
      <c r="A115" s="4">
        <v>1</v>
      </c>
      <c r="B115" s="4">
        <v>2</v>
      </c>
      <c r="C115" s="4">
        <v>3</v>
      </c>
      <c r="D115" s="4">
        <v>4</v>
      </c>
      <c r="E115" s="4">
        <v>5</v>
      </c>
      <c r="F115" s="4">
        <v>6</v>
      </c>
      <c r="G115" s="4">
        <v>7</v>
      </c>
      <c r="H115" s="4">
        <v>8</v>
      </c>
      <c r="I115" s="4">
        <v>9</v>
      </c>
      <c r="J115" s="4">
        <v>10</v>
      </c>
    </row>
    <row r="116" spans="1:10" ht="15">
      <c r="A116" s="4" t="s">
        <v>137</v>
      </c>
      <c r="B116" s="24" t="s">
        <v>22</v>
      </c>
      <c r="C116" s="4" t="s">
        <v>9</v>
      </c>
      <c r="D116" s="4" t="s">
        <v>9</v>
      </c>
      <c r="E116" s="5" t="s">
        <v>9</v>
      </c>
      <c r="F116" s="5" t="s">
        <v>9</v>
      </c>
      <c r="G116" s="5" t="s">
        <v>9</v>
      </c>
      <c r="H116" s="5" t="s">
        <v>9</v>
      </c>
      <c r="I116" s="5" t="s">
        <v>9</v>
      </c>
      <c r="J116" s="5" t="s">
        <v>9</v>
      </c>
    </row>
    <row r="117" spans="1:10" ht="18.75" customHeight="1">
      <c r="A117" s="4"/>
      <c r="B117" s="5" t="s">
        <v>436</v>
      </c>
      <c r="C117" s="4" t="s">
        <v>345</v>
      </c>
      <c r="D117" s="25" t="s">
        <v>355</v>
      </c>
      <c r="E117" s="41"/>
      <c r="F117" s="4"/>
      <c r="G117" s="4"/>
      <c r="H117" s="4"/>
      <c r="I117" s="4"/>
      <c r="J117" s="4"/>
    </row>
    <row r="118" spans="1:10" ht="21" customHeight="1">
      <c r="A118" s="4" t="s">
        <v>138</v>
      </c>
      <c r="B118" s="24" t="s">
        <v>23</v>
      </c>
      <c r="C118" s="4"/>
      <c r="D118" s="4" t="s">
        <v>9</v>
      </c>
      <c r="E118" s="4"/>
      <c r="F118" s="4"/>
      <c r="G118" s="4"/>
      <c r="H118" s="4"/>
      <c r="I118" s="4"/>
      <c r="J118" s="4"/>
    </row>
    <row r="119" spans="1:10" ht="90">
      <c r="A119" s="4"/>
      <c r="B119" s="5" t="s">
        <v>437</v>
      </c>
      <c r="C119" s="4" t="s">
        <v>156</v>
      </c>
      <c r="D119" s="25" t="s">
        <v>438</v>
      </c>
      <c r="E119" s="4"/>
      <c r="F119" s="4"/>
      <c r="G119" s="4"/>
      <c r="H119" s="4"/>
      <c r="I119" s="4"/>
      <c r="J119" s="4"/>
    </row>
    <row r="120" spans="1:10" ht="21.75" customHeight="1">
      <c r="A120" s="4"/>
      <c r="B120" s="24" t="s">
        <v>324</v>
      </c>
      <c r="C120" s="4"/>
      <c r="D120" s="4"/>
      <c r="E120" s="4"/>
      <c r="F120" s="4"/>
      <c r="G120" s="4"/>
      <c r="H120" s="4"/>
      <c r="I120" s="4"/>
      <c r="J120" s="4"/>
    </row>
    <row r="121" spans="1:10" ht="75">
      <c r="A121" s="4"/>
      <c r="B121" s="5" t="s">
        <v>439</v>
      </c>
      <c r="C121" s="4" t="s">
        <v>166</v>
      </c>
      <c r="D121" s="26" t="s">
        <v>441</v>
      </c>
      <c r="E121" s="27"/>
      <c r="F121" s="4"/>
      <c r="G121" s="4"/>
      <c r="H121" s="27"/>
      <c r="I121" s="4"/>
      <c r="J121" s="4"/>
    </row>
    <row r="122" spans="1:10" ht="15">
      <c r="A122" s="4"/>
      <c r="B122" s="24" t="s">
        <v>25</v>
      </c>
      <c r="C122" s="4"/>
      <c r="D122" s="4"/>
      <c r="E122" s="4"/>
      <c r="F122" s="4"/>
      <c r="G122" s="4"/>
      <c r="H122" s="4"/>
      <c r="I122" s="4"/>
      <c r="J122" s="4"/>
    </row>
    <row r="123" spans="1:10" ht="30">
      <c r="A123" s="4" t="s">
        <v>139</v>
      </c>
      <c r="B123" s="5" t="s">
        <v>440</v>
      </c>
      <c r="C123" s="4" t="s">
        <v>170</v>
      </c>
      <c r="D123" s="4" t="s">
        <v>442</v>
      </c>
      <c r="E123" s="4"/>
      <c r="F123" s="4"/>
      <c r="G123" s="4"/>
      <c r="H123" s="4"/>
      <c r="I123" s="4"/>
      <c r="J123" s="4"/>
    </row>
    <row r="125" spans="1:11" ht="15" customHeight="1">
      <c r="A125" s="120" t="s">
        <v>26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ht="15">
      <c r="K126" s="3" t="s">
        <v>3</v>
      </c>
    </row>
    <row r="127" spans="1:11" ht="15" customHeight="1">
      <c r="A127" s="109" t="s">
        <v>5</v>
      </c>
      <c r="B127" s="109" t="s">
        <v>80</v>
      </c>
      <c r="C127" s="109"/>
      <c r="D127" s="115" t="s">
        <v>81</v>
      </c>
      <c r="E127" s="117"/>
      <c r="F127" s="109" t="s">
        <v>82</v>
      </c>
      <c r="G127" s="109"/>
      <c r="H127" s="109" t="s">
        <v>103</v>
      </c>
      <c r="I127" s="109"/>
      <c r="J127" s="109" t="s">
        <v>104</v>
      </c>
      <c r="K127" s="109"/>
    </row>
    <row r="128" spans="1:11" ht="30">
      <c r="A128" s="109"/>
      <c r="B128" s="4" t="s">
        <v>6</v>
      </c>
      <c r="C128" s="4" t="s">
        <v>7</v>
      </c>
      <c r="D128" s="4" t="s">
        <v>6</v>
      </c>
      <c r="E128" s="4" t="s">
        <v>7</v>
      </c>
      <c r="F128" s="4" t="s">
        <v>6</v>
      </c>
      <c r="G128" s="4" t="s">
        <v>7</v>
      </c>
      <c r="H128" s="4" t="s">
        <v>6</v>
      </c>
      <c r="I128" s="4" t="s">
        <v>7</v>
      </c>
      <c r="J128" s="4" t="s">
        <v>6</v>
      </c>
      <c r="K128" s="4" t="s">
        <v>7</v>
      </c>
    </row>
    <row r="129" spans="1:11" ht="15">
      <c r="A129" s="4">
        <v>1</v>
      </c>
      <c r="B129" s="4">
        <v>2</v>
      </c>
      <c r="C129" s="4">
        <v>3</v>
      </c>
      <c r="D129" s="4">
        <v>4</v>
      </c>
      <c r="E129" s="4">
        <v>5</v>
      </c>
      <c r="F129" s="4">
        <v>6</v>
      </c>
      <c r="G129" s="4">
        <v>7</v>
      </c>
      <c r="H129" s="4">
        <v>8</v>
      </c>
      <c r="I129" s="4">
        <v>9</v>
      </c>
      <c r="J129" s="4">
        <v>10</v>
      </c>
      <c r="K129" s="4">
        <v>11</v>
      </c>
    </row>
    <row r="130" spans="1:11" ht="15">
      <c r="A130" s="23"/>
      <c r="C130" s="4" t="s">
        <v>9</v>
      </c>
      <c r="D130" s="4" t="s">
        <v>9</v>
      </c>
      <c r="E130" s="4" t="s">
        <v>9</v>
      </c>
      <c r="F130" s="4" t="s">
        <v>9</v>
      </c>
      <c r="G130" s="4" t="s">
        <v>9</v>
      </c>
      <c r="H130" s="4" t="s">
        <v>9</v>
      </c>
      <c r="I130" s="4" t="s">
        <v>9</v>
      </c>
      <c r="J130" s="4" t="s">
        <v>9</v>
      </c>
      <c r="K130" s="4" t="s">
        <v>9</v>
      </c>
    </row>
    <row r="131" spans="1:11" ht="15">
      <c r="A131" s="4" t="s">
        <v>12</v>
      </c>
      <c r="B131" s="4" t="s">
        <v>9</v>
      </c>
      <c r="C131" s="4" t="s">
        <v>9</v>
      </c>
      <c r="D131" s="4" t="s">
        <v>9</v>
      </c>
      <c r="E131" s="4" t="s">
        <v>9</v>
      </c>
      <c r="F131" s="4" t="s">
        <v>9</v>
      </c>
      <c r="G131" s="4" t="s">
        <v>9</v>
      </c>
      <c r="H131" s="4" t="s">
        <v>9</v>
      </c>
      <c r="I131" s="4" t="s">
        <v>9</v>
      </c>
      <c r="J131" s="4" t="s">
        <v>9</v>
      </c>
      <c r="K131" s="4" t="s">
        <v>9</v>
      </c>
    </row>
    <row r="132" spans="1:11" ht="120">
      <c r="A132" s="6" t="s">
        <v>27</v>
      </c>
      <c r="B132" s="4" t="s">
        <v>11</v>
      </c>
      <c r="C132" s="4" t="s">
        <v>9</v>
      </c>
      <c r="D132" s="4" t="s">
        <v>11</v>
      </c>
      <c r="E132" s="4" t="s">
        <v>9</v>
      </c>
      <c r="F132" s="4" t="s">
        <v>9</v>
      </c>
      <c r="G132" s="4" t="s">
        <v>9</v>
      </c>
      <c r="H132" s="4" t="s">
        <v>9</v>
      </c>
      <c r="I132" s="4" t="s">
        <v>9</v>
      </c>
      <c r="J132" s="4" t="s">
        <v>11</v>
      </c>
      <c r="K132" s="4" t="s">
        <v>9</v>
      </c>
    </row>
    <row r="135" spans="1:14" ht="15" customHeight="1">
      <c r="A135" s="120" t="s">
        <v>28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7" spans="1:14" ht="15" customHeight="1">
      <c r="A137" s="109" t="s">
        <v>55</v>
      </c>
      <c r="B137" s="109" t="s">
        <v>29</v>
      </c>
      <c r="C137" s="115" t="s">
        <v>80</v>
      </c>
      <c r="D137" s="116"/>
      <c r="E137" s="116"/>
      <c r="F137" s="117"/>
      <c r="G137" s="109" t="s">
        <v>114</v>
      </c>
      <c r="H137" s="109"/>
      <c r="I137" s="109"/>
      <c r="J137" s="109"/>
      <c r="K137" s="109" t="s">
        <v>115</v>
      </c>
      <c r="L137" s="109"/>
      <c r="M137" s="115" t="s">
        <v>116</v>
      </c>
      <c r="N137" s="117"/>
    </row>
    <row r="138" spans="1:14" ht="30.75" customHeight="1">
      <c r="A138" s="109"/>
      <c r="B138" s="109"/>
      <c r="C138" s="109" t="s">
        <v>6</v>
      </c>
      <c r="D138" s="109"/>
      <c r="E138" s="109" t="s">
        <v>7</v>
      </c>
      <c r="F138" s="109"/>
      <c r="G138" s="109" t="s">
        <v>6</v>
      </c>
      <c r="H138" s="109"/>
      <c r="I138" s="109" t="s">
        <v>7</v>
      </c>
      <c r="J138" s="109"/>
      <c r="K138" s="109" t="s">
        <v>6</v>
      </c>
      <c r="L138" s="109" t="s">
        <v>7</v>
      </c>
      <c r="M138" s="109" t="s">
        <v>6</v>
      </c>
      <c r="N138" s="109" t="s">
        <v>7</v>
      </c>
    </row>
    <row r="139" spans="1:14" ht="30">
      <c r="A139" s="109"/>
      <c r="B139" s="109"/>
      <c r="C139" s="4" t="s">
        <v>58</v>
      </c>
      <c r="D139" s="4" t="s">
        <v>59</v>
      </c>
      <c r="E139" s="4" t="s">
        <v>58</v>
      </c>
      <c r="F139" s="4" t="s">
        <v>59</v>
      </c>
      <c r="G139" s="4" t="s">
        <v>58</v>
      </c>
      <c r="H139" s="4" t="s">
        <v>59</v>
      </c>
      <c r="I139" s="4" t="s">
        <v>58</v>
      </c>
      <c r="J139" s="4" t="s">
        <v>59</v>
      </c>
      <c r="K139" s="109"/>
      <c r="L139" s="109"/>
      <c r="M139" s="109"/>
      <c r="N139" s="109"/>
    </row>
    <row r="140" spans="1:14" ht="15">
      <c r="A140" s="4">
        <v>1</v>
      </c>
      <c r="B140" s="4">
        <v>2</v>
      </c>
      <c r="C140" s="4">
        <v>3</v>
      </c>
      <c r="D140" s="4">
        <v>4</v>
      </c>
      <c r="E140" s="4">
        <v>5</v>
      </c>
      <c r="F140" s="4">
        <v>6</v>
      </c>
      <c r="G140" s="4">
        <v>7</v>
      </c>
      <c r="H140" s="4">
        <v>8</v>
      </c>
      <c r="I140" s="4">
        <v>9</v>
      </c>
      <c r="J140" s="4">
        <v>10</v>
      </c>
      <c r="K140" s="4">
        <v>11</v>
      </c>
      <c r="L140" s="4">
        <v>12</v>
      </c>
      <c r="M140" s="4">
        <v>13</v>
      </c>
      <c r="N140" s="4">
        <v>14</v>
      </c>
    </row>
    <row r="141" spans="1:14" ht="15">
      <c r="A141" s="4" t="s">
        <v>9</v>
      </c>
      <c r="B141" s="5"/>
      <c r="C141" s="4"/>
      <c r="D141" s="5"/>
      <c r="E141" s="5"/>
      <c r="F141" s="5"/>
      <c r="G141" s="4"/>
      <c r="H141" s="5"/>
      <c r="I141" s="5"/>
      <c r="J141" s="5"/>
      <c r="K141" s="4"/>
      <c r="L141" s="5"/>
      <c r="M141" s="4"/>
      <c r="N141" s="5"/>
    </row>
    <row r="142" spans="1:14" ht="15">
      <c r="A142" s="4" t="s">
        <v>9</v>
      </c>
      <c r="B142" s="4" t="s">
        <v>12</v>
      </c>
      <c r="C142" s="4">
        <f>SUM(C141:C141)</f>
        <v>0</v>
      </c>
      <c r="D142" s="4" t="s">
        <v>9</v>
      </c>
      <c r="E142" s="4" t="s">
        <v>9</v>
      </c>
      <c r="F142" s="4" t="s">
        <v>9</v>
      </c>
      <c r="G142" s="4">
        <f>SUM(G141:G141)</f>
        <v>0</v>
      </c>
      <c r="H142" s="4" t="s">
        <v>9</v>
      </c>
      <c r="I142" s="4" t="s">
        <v>9</v>
      </c>
      <c r="J142" s="4" t="s">
        <v>9</v>
      </c>
      <c r="K142" s="4">
        <f>SUM(K141:K141)</f>
        <v>0</v>
      </c>
      <c r="L142" s="4" t="s">
        <v>9</v>
      </c>
      <c r="M142" s="4">
        <f>SUM(M141:M141)</f>
        <v>0</v>
      </c>
      <c r="N142" s="4" t="s">
        <v>9</v>
      </c>
    </row>
    <row r="143" spans="1:14" ht="45">
      <c r="A143" s="4" t="s">
        <v>9</v>
      </c>
      <c r="B143" s="4" t="s">
        <v>30</v>
      </c>
      <c r="C143" s="4" t="s">
        <v>11</v>
      </c>
      <c r="D143" s="4" t="s">
        <v>11</v>
      </c>
      <c r="E143" s="4" t="s">
        <v>9</v>
      </c>
      <c r="F143" s="4" t="s">
        <v>9</v>
      </c>
      <c r="G143" s="4" t="s">
        <v>11</v>
      </c>
      <c r="H143" s="4" t="s">
        <v>11</v>
      </c>
      <c r="I143" s="4" t="s">
        <v>9</v>
      </c>
      <c r="J143" s="4" t="s">
        <v>9</v>
      </c>
      <c r="K143" s="4" t="s">
        <v>11</v>
      </c>
      <c r="L143" s="4" t="s">
        <v>9</v>
      </c>
      <c r="M143" s="4" t="s">
        <v>11</v>
      </c>
      <c r="N143" s="4" t="s">
        <v>9</v>
      </c>
    </row>
    <row r="146" spans="1:12" ht="15" customHeight="1">
      <c r="A146" s="114" t="s">
        <v>74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1:12" ht="15" customHeight="1">
      <c r="A147" s="114" t="s">
        <v>117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ht="15">
      <c r="L148" s="1" t="s">
        <v>3</v>
      </c>
    </row>
    <row r="149" spans="1:12" ht="21.75" customHeight="1">
      <c r="A149" s="109" t="s">
        <v>17</v>
      </c>
      <c r="B149" s="109" t="s">
        <v>31</v>
      </c>
      <c r="C149" s="109" t="s">
        <v>32</v>
      </c>
      <c r="D149" s="115" t="s">
        <v>80</v>
      </c>
      <c r="E149" s="116"/>
      <c r="F149" s="117"/>
      <c r="G149" s="109" t="s">
        <v>81</v>
      </c>
      <c r="H149" s="109"/>
      <c r="I149" s="109"/>
      <c r="J149" s="109" t="s">
        <v>82</v>
      </c>
      <c r="K149" s="109"/>
      <c r="L149" s="109"/>
    </row>
    <row r="150" spans="1:12" ht="30">
      <c r="A150" s="109"/>
      <c r="B150" s="109"/>
      <c r="C150" s="109"/>
      <c r="D150" s="4" t="s">
        <v>6</v>
      </c>
      <c r="E150" s="4" t="s">
        <v>7</v>
      </c>
      <c r="F150" s="4" t="s">
        <v>60</v>
      </c>
      <c r="G150" s="4" t="s">
        <v>6</v>
      </c>
      <c r="H150" s="4" t="s">
        <v>7</v>
      </c>
      <c r="I150" s="4" t="s">
        <v>52</v>
      </c>
      <c r="J150" s="4" t="s">
        <v>6</v>
      </c>
      <c r="K150" s="4" t="s">
        <v>7</v>
      </c>
      <c r="L150" s="4" t="s">
        <v>61</v>
      </c>
    </row>
    <row r="151" spans="1:12" ht="15">
      <c r="A151" s="4">
        <v>1</v>
      </c>
      <c r="B151" s="4">
        <v>2</v>
      </c>
      <c r="C151" s="4">
        <v>3</v>
      </c>
      <c r="D151" s="4">
        <v>4</v>
      </c>
      <c r="E151" s="4">
        <v>5</v>
      </c>
      <c r="F151" s="4">
        <v>6</v>
      </c>
      <c r="G151" s="4">
        <v>7</v>
      </c>
      <c r="H151" s="4">
        <v>8</v>
      </c>
      <c r="I151" s="4">
        <v>9</v>
      </c>
      <c r="J151" s="4">
        <v>10</v>
      </c>
      <c r="K151" s="4">
        <v>11</v>
      </c>
      <c r="L151" s="4">
        <v>12</v>
      </c>
    </row>
    <row r="152" spans="1:12" ht="15">
      <c r="A152" s="4" t="s">
        <v>9</v>
      </c>
      <c r="B152" s="5" t="s">
        <v>9</v>
      </c>
      <c r="C152" s="5" t="s">
        <v>9</v>
      </c>
      <c r="D152" s="5" t="s">
        <v>9</v>
      </c>
      <c r="E152" s="5" t="s">
        <v>9</v>
      </c>
      <c r="F152" s="5" t="s">
        <v>9</v>
      </c>
      <c r="G152" s="5" t="s">
        <v>9</v>
      </c>
      <c r="H152" s="5" t="s">
        <v>9</v>
      </c>
      <c r="I152" s="5" t="s">
        <v>9</v>
      </c>
      <c r="J152" s="5" t="s">
        <v>9</v>
      </c>
      <c r="K152" s="5" t="s">
        <v>9</v>
      </c>
      <c r="L152" s="5" t="s">
        <v>9</v>
      </c>
    </row>
    <row r="153" spans="1:12" ht="15">
      <c r="A153" s="4" t="s">
        <v>9</v>
      </c>
      <c r="B153" s="4" t="s">
        <v>12</v>
      </c>
      <c r="C153" s="5" t="s">
        <v>9</v>
      </c>
      <c r="D153" s="5" t="s">
        <v>9</v>
      </c>
      <c r="E153" s="5" t="s">
        <v>9</v>
      </c>
      <c r="F153" s="5" t="s">
        <v>9</v>
      </c>
      <c r="G153" s="5" t="s">
        <v>9</v>
      </c>
      <c r="H153" s="5" t="s">
        <v>9</v>
      </c>
      <c r="I153" s="5" t="s">
        <v>9</v>
      </c>
      <c r="J153" s="5" t="s">
        <v>9</v>
      </c>
      <c r="K153" s="5" t="s">
        <v>9</v>
      </c>
      <c r="L153" s="5" t="s">
        <v>9</v>
      </c>
    </row>
    <row r="155" spans="1:9" ht="15" customHeight="1">
      <c r="A155" s="120" t="s">
        <v>118</v>
      </c>
      <c r="B155" s="120"/>
      <c r="C155" s="120"/>
      <c r="D155" s="120"/>
      <c r="E155" s="120"/>
      <c r="F155" s="120"/>
      <c r="G155" s="120"/>
      <c r="H155" s="120"/>
      <c r="I155" s="120"/>
    </row>
    <row r="156" ht="15">
      <c r="I156" s="3" t="s">
        <v>3</v>
      </c>
    </row>
    <row r="157" spans="1:9" ht="21.75" customHeight="1">
      <c r="A157" s="109" t="s">
        <v>55</v>
      </c>
      <c r="B157" s="109" t="s">
        <v>31</v>
      </c>
      <c r="C157" s="109" t="s">
        <v>32</v>
      </c>
      <c r="D157" s="115" t="s">
        <v>103</v>
      </c>
      <c r="E157" s="116"/>
      <c r="F157" s="117"/>
      <c r="G157" s="109" t="s">
        <v>104</v>
      </c>
      <c r="H157" s="109"/>
      <c r="I157" s="109"/>
    </row>
    <row r="158" spans="1:9" ht="33" customHeight="1">
      <c r="A158" s="109"/>
      <c r="B158" s="109"/>
      <c r="C158" s="109"/>
      <c r="D158" s="4" t="s">
        <v>6</v>
      </c>
      <c r="E158" s="4" t="s">
        <v>7</v>
      </c>
      <c r="F158" s="4" t="s">
        <v>60</v>
      </c>
      <c r="G158" s="4" t="s">
        <v>6</v>
      </c>
      <c r="H158" s="4" t="s">
        <v>7</v>
      </c>
      <c r="I158" s="4" t="s">
        <v>52</v>
      </c>
    </row>
    <row r="159" spans="1:9" ht="15">
      <c r="A159" s="4">
        <v>1</v>
      </c>
      <c r="B159" s="4">
        <v>2</v>
      </c>
      <c r="C159" s="4">
        <v>3</v>
      </c>
      <c r="D159" s="4">
        <v>4</v>
      </c>
      <c r="E159" s="4">
        <v>5</v>
      </c>
      <c r="F159" s="4">
        <v>6</v>
      </c>
      <c r="G159" s="4">
        <v>7</v>
      </c>
      <c r="H159" s="4">
        <v>8</v>
      </c>
      <c r="I159" s="4">
        <v>9</v>
      </c>
    </row>
    <row r="160" spans="1:9" ht="15">
      <c r="A160" s="4" t="s">
        <v>9</v>
      </c>
      <c r="B160" s="5" t="s">
        <v>9</v>
      </c>
      <c r="C160" s="5" t="s">
        <v>9</v>
      </c>
      <c r="D160" s="5" t="s">
        <v>9</v>
      </c>
      <c r="E160" s="5" t="s">
        <v>9</v>
      </c>
      <c r="F160" s="5" t="s">
        <v>9</v>
      </c>
      <c r="G160" s="5" t="s">
        <v>9</v>
      </c>
      <c r="H160" s="5" t="s">
        <v>9</v>
      </c>
      <c r="I160" s="5" t="s">
        <v>9</v>
      </c>
    </row>
    <row r="161" spans="1:9" ht="15">
      <c r="A161" s="4" t="s">
        <v>9</v>
      </c>
      <c r="B161" s="4" t="s">
        <v>12</v>
      </c>
      <c r="C161" s="5" t="s">
        <v>9</v>
      </c>
      <c r="D161" s="5" t="s">
        <v>9</v>
      </c>
      <c r="E161" s="5" t="s">
        <v>9</v>
      </c>
      <c r="F161" s="5" t="s">
        <v>9</v>
      </c>
      <c r="G161" s="5" t="s">
        <v>9</v>
      </c>
      <c r="H161" s="5" t="s">
        <v>9</v>
      </c>
      <c r="I161" s="5" t="s">
        <v>9</v>
      </c>
    </row>
    <row r="164" spans="1:13" ht="15" customHeight="1">
      <c r="A164" s="120" t="s">
        <v>119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ht="15">
      <c r="M165" s="3" t="s">
        <v>3</v>
      </c>
    </row>
    <row r="166" spans="1:13" ht="30.75" customHeight="1">
      <c r="A166" s="123" t="s">
        <v>63</v>
      </c>
      <c r="B166" s="123" t="s">
        <v>62</v>
      </c>
      <c r="C166" s="109" t="s">
        <v>33</v>
      </c>
      <c r="D166" s="115" t="s">
        <v>80</v>
      </c>
      <c r="E166" s="117"/>
      <c r="F166" s="109" t="s">
        <v>81</v>
      </c>
      <c r="G166" s="109"/>
      <c r="H166" s="109" t="s">
        <v>82</v>
      </c>
      <c r="I166" s="109"/>
      <c r="J166" s="109" t="s">
        <v>103</v>
      </c>
      <c r="K166" s="109"/>
      <c r="L166" s="109" t="s">
        <v>104</v>
      </c>
      <c r="M166" s="109"/>
    </row>
    <row r="167" spans="1:13" ht="124.5" customHeight="1">
      <c r="A167" s="124"/>
      <c r="B167" s="124"/>
      <c r="C167" s="109"/>
      <c r="D167" s="4" t="s">
        <v>35</v>
      </c>
      <c r="E167" s="4" t="s">
        <v>34</v>
      </c>
      <c r="F167" s="4" t="s">
        <v>35</v>
      </c>
      <c r="G167" s="4" t="s">
        <v>34</v>
      </c>
      <c r="H167" s="4" t="s">
        <v>35</v>
      </c>
      <c r="I167" s="4" t="s">
        <v>34</v>
      </c>
      <c r="J167" s="4" t="s">
        <v>35</v>
      </c>
      <c r="K167" s="4" t="s">
        <v>34</v>
      </c>
      <c r="L167" s="4" t="s">
        <v>35</v>
      </c>
      <c r="M167" s="4" t="s">
        <v>34</v>
      </c>
    </row>
    <row r="168" spans="1:13" ht="15">
      <c r="A168" s="4">
        <v>1</v>
      </c>
      <c r="B168" s="4">
        <v>2</v>
      </c>
      <c r="C168" s="4">
        <v>3</v>
      </c>
      <c r="D168" s="4">
        <v>4</v>
      </c>
      <c r="E168" s="4">
        <v>5</v>
      </c>
      <c r="F168" s="4">
        <v>6</v>
      </c>
      <c r="G168" s="4">
        <v>7</v>
      </c>
      <c r="H168" s="4">
        <v>8</v>
      </c>
      <c r="I168" s="4">
        <v>9</v>
      </c>
      <c r="J168" s="4">
        <v>10</v>
      </c>
      <c r="K168" s="4">
        <v>11</v>
      </c>
      <c r="L168" s="4">
        <v>12</v>
      </c>
      <c r="M168" s="4">
        <v>13</v>
      </c>
    </row>
    <row r="169" spans="1:13" ht="15">
      <c r="A169" s="4" t="s">
        <v>9</v>
      </c>
      <c r="B169" s="4" t="s">
        <v>9</v>
      </c>
      <c r="C169" s="4" t="s">
        <v>9</v>
      </c>
      <c r="D169" s="4" t="s">
        <v>9</v>
      </c>
      <c r="E169" s="4" t="s">
        <v>9</v>
      </c>
      <c r="F169" s="4" t="s">
        <v>9</v>
      </c>
      <c r="G169" s="4" t="s">
        <v>9</v>
      </c>
      <c r="H169" s="4" t="s">
        <v>9</v>
      </c>
      <c r="I169" s="4" t="s">
        <v>9</v>
      </c>
      <c r="J169" s="4" t="s">
        <v>9</v>
      </c>
      <c r="K169" s="4" t="s">
        <v>9</v>
      </c>
      <c r="L169" s="4" t="s">
        <v>9</v>
      </c>
      <c r="M169" s="4" t="s">
        <v>9</v>
      </c>
    </row>
    <row r="170" spans="1:13" ht="15">
      <c r="A170" s="4" t="s">
        <v>9</v>
      </c>
      <c r="B170" s="4" t="s">
        <v>9</v>
      </c>
      <c r="C170" s="4" t="s">
        <v>9</v>
      </c>
      <c r="D170" s="4" t="s">
        <v>9</v>
      </c>
      <c r="E170" s="4" t="s">
        <v>9</v>
      </c>
      <c r="F170" s="4" t="s">
        <v>9</v>
      </c>
      <c r="G170" s="4" t="s">
        <v>9</v>
      </c>
      <c r="H170" s="4" t="s">
        <v>9</v>
      </c>
      <c r="I170" s="4" t="s">
        <v>9</v>
      </c>
      <c r="J170" s="4" t="s">
        <v>9</v>
      </c>
      <c r="K170" s="4" t="s">
        <v>9</v>
      </c>
      <c r="L170" s="4" t="s">
        <v>9</v>
      </c>
      <c r="M170" s="4" t="s">
        <v>9</v>
      </c>
    </row>
    <row r="173" spans="1:10" ht="48" customHeight="1">
      <c r="A173" s="114" t="s">
        <v>187</v>
      </c>
      <c r="B173" s="114"/>
      <c r="C173" s="114"/>
      <c r="D173" s="114"/>
      <c r="E173" s="114"/>
      <c r="F173" s="114"/>
      <c r="G173" s="114"/>
      <c r="H173" s="114"/>
      <c r="I173" s="114"/>
      <c r="J173" s="114"/>
    </row>
    <row r="174" spans="1:13" ht="48" customHeight="1">
      <c r="A174" s="110" t="s">
        <v>188</v>
      </c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1:10" ht="15" customHeight="1">
      <c r="A175" s="114" t="s">
        <v>176</v>
      </c>
      <c r="B175" s="114"/>
      <c r="C175" s="114"/>
      <c r="D175" s="114"/>
      <c r="E175" s="114"/>
      <c r="F175" s="114"/>
      <c r="G175" s="114"/>
      <c r="H175" s="114"/>
      <c r="I175" s="114"/>
      <c r="J175" s="114"/>
    </row>
    <row r="176" spans="1:10" ht="15" customHeight="1">
      <c r="A176" s="114" t="s">
        <v>179</v>
      </c>
      <c r="B176" s="114"/>
      <c r="C176" s="114"/>
      <c r="D176" s="114"/>
      <c r="E176" s="114"/>
      <c r="F176" s="114"/>
      <c r="G176" s="114"/>
      <c r="H176" s="114"/>
      <c r="I176" s="114"/>
      <c r="J176" s="114"/>
    </row>
    <row r="177" ht="15">
      <c r="J177" s="3" t="s">
        <v>3</v>
      </c>
    </row>
    <row r="178" spans="1:10" ht="72.75" customHeight="1">
      <c r="A178" s="109" t="s">
        <v>36</v>
      </c>
      <c r="B178" s="109" t="s">
        <v>5</v>
      </c>
      <c r="C178" s="109" t="s">
        <v>37</v>
      </c>
      <c r="D178" s="109" t="s">
        <v>64</v>
      </c>
      <c r="E178" s="109" t="s">
        <v>38</v>
      </c>
      <c r="F178" s="109" t="s">
        <v>39</v>
      </c>
      <c r="G178" s="109" t="s">
        <v>65</v>
      </c>
      <c r="H178" s="109" t="s">
        <v>40</v>
      </c>
      <c r="I178" s="109"/>
      <c r="J178" s="109" t="s">
        <v>66</v>
      </c>
    </row>
    <row r="179" spans="1:10" ht="53.25" customHeight="1">
      <c r="A179" s="109"/>
      <c r="B179" s="109"/>
      <c r="C179" s="109"/>
      <c r="D179" s="109"/>
      <c r="E179" s="109"/>
      <c r="F179" s="109"/>
      <c r="G179" s="109"/>
      <c r="H179" s="4" t="s">
        <v>41</v>
      </c>
      <c r="I179" s="4" t="s">
        <v>42</v>
      </c>
      <c r="J179" s="109"/>
    </row>
    <row r="180" spans="1:10" ht="15">
      <c r="A180" s="4">
        <v>1</v>
      </c>
      <c r="B180" s="4">
        <v>2</v>
      </c>
      <c r="C180" s="4">
        <v>3</v>
      </c>
      <c r="D180" s="4">
        <v>4</v>
      </c>
      <c r="E180" s="4">
        <v>5</v>
      </c>
      <c r="F180" s="4">
        <v>6</v>
      </c>
      <c r="G180" s="4">
        <v>7</v>
      </c>
      <c r="H180" s="4">
        <v>8</v>
      </c>
      <c r="I180" s="4">
        <v>9</v>
      </c>
      <c r="J180" s="4">
        <v>10</v>
      </c>
    </row>
    <row r="181" spans="1:10" ht="15">
      <c r="A181" s="4"/>
      <c r="B181" s="91"/>
      <c r="C181" s="41"/>
      <c r="D181" s="4"/>
      <c r="E181" s="41"/>
      <c r="F181" s="41"/>
      <c r="G181" s="41"/>
      <c r="H181" s="41"/>
      <c r="I181" s="41"/>
      <c r="J181" s="41"/>
    </row>
    <row r="182" spans="1:10" ht="15">
      <c r="A182" s="92"/>
      <c r="B182" s="90"/>
      <c r="C182" s="41"/>
      <c r="D182" s="47"/>
      <c r="E182" s="41"/>
      <c r="F182" s="41"/>
      <c r="G182" s="41"/>
      <c r="H182" s="41"/>
      <c r="I182" s="41"/>
      <c r="J182" s="41"/>
    </row>
    <row r="183" spans="1:10" ht="15">
      <c r="A183" s="4" t="s">
        <v>9</v>
      </c>
      <c r="B183" s="4" t="s">
        <v>12</v>
      </c>
      <c r="C183" s="41">
        <f>C181+C182</f>
        <v>0</v>
      </c>
      <c r="D183" s="41">
        <f>D181+D182</f>
        <v>0</v>
      </c>
      <c r="E183" s="41">
        <v>0</v>
      </c>
      <c r="F183" s="43">
        <v>0</v>
      </c>
      <c r="G183" s="41">
        <v>0</v>
      </c>
      <c r="H183" s="43">
        <f>SUM(H182:H182)</f>
        <v>0</v>
      </c>
      <c r="I183" s="43">
        <f>SUM(I182:I182)</f>
        <v>0</v>
      </c>
      <c r="J183" s="41">
        <f>D183-F183</f>
        <v>0</v>
      </c>
    </row>
    <row r="186" spans="1:12" ht="15" customHeight="1">
      <c r="A186" s="120" t="s">
        <v>180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ht="15">
      <c r="L187" s="3" t="s">
        <v>3</v>
      </c>
    </row>
    <row r="188" spans="1:12" ht="15">
      <c r="A188" s="109" t="s">
        <v>36</v>
      </c>
      <c r="B188" s="109" t="s">
        <v>5</v>
      </c>
      <c r="C188" s="115" t="s">
        <v>178</v>
      </c>
      <c r="D188" s="116"/>
      <c r="E188" s="116"/>
      <c r="F188" s="116"/>
      <c r="G188" s="117"/>
      <c r="H188" s="109" t="s">
        <v>115</v>
      </c>
      <c r="I188" s="109"/>
      <c r="J188" s="109"/>
      <c r="K188" s="109"/>
      <c r="L188" s="109"/>
    </row>
    <row r="189" spans="1:12" ht="150.75" customHeight="1">
      <c r="A189" s="109"/>
      <c r="B189" s="109"/>
      <c r="C189" s="109" t="s">
        <v>43</v>
      </c>
      <c r="D189" s="109" t="s">
        <v>44</v>
      </c>
      <c r="E189" s="109" t="s">
        <v>45</v>
      </c>
      <c r="F189" s="109"/>
      <c r="G189" s="109" t="s">
        <v>67</v>
      </c>
      <c r="H189" s="109" t="s">
        <v>46</v>
      </c>
      <c r="I189" s="109" t="s">
        <v>68</v>
      </c>
      <c r="J189" s="109" t="s">
        <v>45</v>
      </c>
      <c r="K189" s="109"/>
      <c r="L189" s="109" t="s">
        <v>69</v>
      </c>
    </row>
    <row r="190" spans="1:12" ht="30">
      <c r="A190" s="109"/>
      <c r="B190" s="109"/>
      <c r="C190" s="109"/>
      <c r="D190" s="109"/>
      <c r="E190" s="4" t="s">
        <v>41</v>
      </c>
      <c r="F190" s="4" t="s">
        <v>42</v>
      </c>
      <c r="G190" s="109"/>
      <c r="H190" s="109"/>
      <c r="I190" s="109"/>
      <c r="J190" s="4" t="s">
        <v>41</v>
      </c>
      <c r="K190" s="4" t="s">
        <v>42</v>
      </c>
      <c r="L190" s="109"/>
    </row>
    <row r="191" spans="1:12" ht="15">
      <c r="A191" s="4">
        <v>1</v>
      </c>
      <c r="B191" s="4">
        <v>2</v>
      </c>
      <c r="C191" s="4">
        <v>3</v>
      </c>
      <c r="D191" s="4">
        <v>4</v>
      </c>
      <c r="E191" s="4">
        <v>5</v>
      </c>
      <c r="F191" s="4">
        <v>6</v>
      </c>
      <c r="G191" s="4">
        <v>7</v>
      </c>
      <c r="H191" s="4">
        <v>8</v>
      </c>
      <c r="I191" s="4">
        <v>9</v>
      </c>
      <c r="J191" s="4">
        <v>10</v>
      </c>
      <c r="K191" s="4">
        <v>11</v>
      </c>
      <c r="L191" s="4">
        <v>12</v>
      </c>
    </row>
    <row r="192" spans="1:12" ht="15">
      <c r="A192" s="4">
        <v>2630</v>
      </c>
      <c r="B192" s="104"/>
      <c r="C192" s="44">
        <v>12025000</v>
      </c>
      <c r="D192" s="44">
        <v>0</v>
      </c>
      <c r="E192" s="44">
        <v>0</v>
      </c>
      <c r="F192" s="44">
        <v>0</v>
      </c>
      <c r="G192" s="44">
        <f>C192-E192</f>
        <v>12025000</v>
      </c>
      <c r="H192" s="44">
        <v>12025000</v>
      </c>
      <c r="I192" s="44">
        <v>0</v>
      </c>
      <c r="J192" s="44">
        <v>0</v>
      </c>
      <c r="K192" s="44">
        <v>0</v>
      </c>
      <c r="L192" s="44">
        <f>H192-J192</f>
        <v>12025000</v>
      </c>
    </row>
    <row r="193" spans="1:15" ht="15">
      <c r="A193" s="4" t="s">
        <v>9</v>
      </c>
      <c r="B193" s="69" t="s">
        <v>12</v>
      </c>
      <c r="C193" s="44">
        <f>C192</f>
        <v>12025000</v>
      </c>
      <c r="D193" s="44">
        <v>0</v>
      </c>
      <c r="E193" s="44">
        <v>0</v>
      </c>
      <c r="F193" s="44">
        <v>0</v>
      </c>
      <c r="G193" s="44">
        <v>0</v>
      </c>
      <c r="H193" s="44">
        <f>H192</f>
        <v>12025000</v>
      </c>
      <c r="I193" s="44">
        <v>0</v>
      </c>
      <c r="J193" s="44">
        <v>0</v>
      </c>
      <c r="K193" s="44">
        <v>0</v>
      </c>
      <c r="L193" s="44">
        <f>H193-J193</f>
        <v>12025000</v>
      </c>
      <c r="O193" s="21"/>
    </row>
    <row r="196" spans="1:9" ht="15" customHeight="1">
      <c r="A196" s="120" t="s">
        <v>181</v>
      </c>
      <c r="B196" s="120"/>
      <c r="C196" s="120"/>
      <c r="D196" s="120"/>
      <c r="E196" s="120"/>
      <c r="F196" s="120"/>
      <c r="G196" s="120"/>
      <c r="H196" s="120"/>
      <c r="I196" s="120"/>
    </row>
    <row r="197" ht="15">
      <c r="I197" s="3" t="s">
        <v>3</v>
      </c>
    </row>
    <row r="198" spans="1:9" ht="149.25" customHeight="1">
      <c r="A198" s="4" t="s">
        <v>36</v>
      </c>
      <c r="B198" s="4" t="s">
        <v>5</v>
      </c>
      <c r="C198" s="4" t="s">
        <v>37</v>
      </c>
      <c r="D198" s="4" t="s">
        <v>47</v>
      </c>
      <c r="E198" s="4" t="s">
        <v>182</v>
      </c>
      <c r="F198" s="4" t="s">
        <v>183</v>
      </c>
      <c r="G198" s="4" t="s">
        <v>184</v>
      </c>
      <c r="H198" s="4" t="s">
        <v>48</v>
      </c>
      <c r="I198" s="4" t="s">
        <v>49</v>
      </c>
    </row>
    <row r="199" spans="1:9" ht="22.5" customHeight="1">
      <c r="A199" s="4">
        <v>1</v>
      </c>
      <c r="B199" s="4">
        <v>2</v>
      </c>
      <c r="C199" s="4">
        <v>3</v>
      </c>
      <c r="D199" s="4">
        <v>4</v>
      </c>
      <c r="E199" s="4">
        <v>5</v>
      </c>
      <c r="F199" s="4">
        <v>6</v>
      </c>
      <c r="G199" s="4">
        <v>7</v>
      </c>
      <c r="H199" s="4">
        <v>8</v>
      </c>
      <c r="I199" s="4">
        <v>9</v>
      </c>
    </row>
    <row r="200" spans="1:9" ht="23.25" customHeight="1">
      <c r="A200" s="21"/>
      <c r="B200" s="23"/>
      <c r="C200" s="41"/>
      <c r="D200" s="41"/>
      <c r="E200" s="41"/>
      <c r="F200" s="41"/>
      <c r="G200" s="41"/>
      <c r="H200" s="4"/>
      <c r="I200" s="4"/>
    </row>
    <row r="201" spans="1:9" ht="15">
      <c r="A201" s="4" t="s">
        <v>9</v>
      </c>
      <c r="B201" s="4" t="s">
        <v>12</v>
      </c>
      <c r="C201" s="41"/>
      <c r="D201" s="41"/>
      <c r="E201" s="41"/>
      <c r="F201" s="41"/>
      <c r="G201" s="41"/>
      <c r="H201" s="4"/>
      <c r="I201" s="4" t="s">
        <v>9</v>
      </c>
    </row>
    <row r="204" spans="1:9" ht="15" customHeight="1">
      <c r="A204" s="133" t="s">
        <v>185</v>
      </c>
      <c r="B204" s="133"/>
      <c r="C204" s="133"/>
      <c r="D204" s="133"/>
      <c r="E204" s="133"/>
      <c r="F204" s="133"/>
      <c r="G204" s="133"/>
      <c r="H204" s="133"/>
      <c r="I204" s="133"/>
    </row>
    <row r="205" spans="1:9" ht="63" customHeight="1">
      <c r="A205" s="110" t="s">
        <v>195</v>
      </c>
      <c r="B205" s="112"/>
      <c r="C205" s="112"/>
      <c r="D205" s="112"/>
      <c r="E205" s="112"/>
      <c r="F205" s="112"/>
      <c r="G205" s="112"/>
      <c r="H205" s="112"/>
      <c r="I205" s="112"/>
    </row>
    <row r="206" spans="1:9" ht="45.75" customHeight="1">
      <c r="A206" s="114" t="s">
        <v>186</v>
      </c>
      <c r="B206" s="114"/>
      <c r="C206" s="114"/>
      <c r="D206" s="114"/>
      <c r="E206" s="114"/>
      <c r="F206" s="114"/>
      <c r="G206" s="114"/>
      <c r="H206" s="114"/>
      <c r="I206" s="114"/>
    </row>
    <row r="207" spans="1:9" ht="87" customHeight="1">
      <c r="A207" s="110" t="s">
        <v>215</v>
      </c>
      <c r="B207" s="113"/>
      <c r="C207" s="113"/>
      <c r="D207" s="113"/>
      <c r="E207" s="113"/>
      <c r="F207" s="113"/>
      <c r="G207" s="113"/>
      <c r="H207" s="113"/>
      <c r="I207" s="113"/>
    </row>
    <row r="208" spans="1:9" s="12" customFormat="1" ht="12.75" customHeight="1">
      <c r="A208" s="128" t="s">
        <v>75</v>
      </c>
      <c r="B208" s="128"/>
      <c r="C208" s="10"/>
      <c r="D208" s="11"/>
      <c r="G208" s="108" t="s">
        <v>78</v>
      </c>
      <c r="H208" s="108"/>
      <c r="I208" s="108"/>
    </row>
    <row r="209" spans="1:9" s="8" customFormat="1" ht="15" customHeight="1">
      <c r="A209" s="9"/>
      <c r="D209" s="7" t="s">
        <v>50</v>
      </c>
      <c r="G209" s="127" t="s">
        <v>51</v>
      </c>
      <c r="H209" s="127"/>
      <c r="I209" s="127"/>
    </row>
    <row r="210" spans="1:9" s="12" customFormat="1" ht="12.75" customHeight="1">
      <c r="A210" s="128" t="s">
        <v>76</v>
      </c>
      <c r="B210" s="128"/>
      <c r="C210" s="10"/>
      <c r="D210" s="11"/>
      <c r="G210" s="108" t="s">
        <v>77</v>
      </c>
      <c r="H210" s="108"/>
      <c r="I210" s="108"/>
    </row>
    <row r="211" spans="1:9" s="8" customFormat="1" ht="15" customHeight="1">
      <c r="A211" s="9"/>
      <c r="D211" s="7" t="s">
        <v>50</v>
      </c>
      <c r="G211" s="127" t="s">
        <v>51</v>
      </c>
      <c r="H211" s="127"/>
      <c r="I211" s="127"/>
    </row>
  </sheetData>
  <sheetProtection/>
  <mergeCells count="167">
    <mergeCell ref="G209:I209"/>
    <mergeCell ref="A210:B210"/>
    <mergeCell ref="G210:I210"/>
    <mergeCell ref="G211:I211"/>
    <mergeCell ref="A196:I196"/>
    <mergeCell ref="A204:I204"/>
    <mergeCell ref="A205:I205"/>
    <mergeCell ref="A206:I206"/>
    <mergeCell ref="A207:I207"/>
    <mergeCell ref="A208:B208"/>
    <mergeCell ref="G208:I208"/>
    <mergeCell ref="E189:F189"/>
    <mergeCell ref="G189:G190"/>
    <mergeCell ref="H189:H190"/>
    <mergeCell ref="I189:I190"/>
    <mergeCell ref="J189:K189"/>
    <mergeCell ref="L189:L190"/>
    <mergeCell ref="G178:G179"/>
    <mergeCell ref="H178:I178"/>
    <mergeCell ref="J178:J179"/>
    <mergeCell ref="A186:L186"/>
    <mergeCell ref="A188:A190"/>
    <mergeCell ref="B188:B190"/>
    <mergeCell ref="C188:G188"/>
    <mergeCell ref="H188:L188"/>
    <mergeCell ref="C189:C190"/>
    <mergeCell ref="D189:D190"/>
    <mergeCell ref="A173:J173"/>
    <mergeCell ref="A174:M174"/>
    <mergeCell ref="A175:J175"/>
    <mergeCell ref="A176:J176"/>
    <mergeCell ref="A178:A179"/>
    <mergeCell ref="B178:B179"/>
    <mergeCell ref="C178:C179"/>
    <mergeCell ref="D178:D179"/>
    <mergeCell ref="E178:E179"/>
    <mergeCell ref="F178:F179"/>
    <mergeCell ref="A164:M164"/>
    <mergeCell ref="A166:A167"/>
    <mergeCell ref="B166:B167"/>
    <mergeCell ref="C166:C167"/>
    <mergeCell ref="D166:E166"/>
    <mergeCell ref="F166:G166"/>
    <mergeCell ref="H166:I166"/>
    <mergeCell ref="J166:K166"/>
    <mergeCell ref="L166:M166"/>
    <mergeCell ref="A155:I155"/>
    <mergeCell ref="A157:A158"/>
    <mergeCell ref="B157:B158"/>
    <mergeCell ref="C157:C158"/>
    <mergeCell ref="D157:F157"/>
    <mergeCell ref="G157:I157"/>
    <mergeCell ref="A147:L147"/>
    <mergeCell ref="A149:A150"/>
    <mergeCell ref="B149:B150"/>
    <mergeCell ref="C149:C150"/>
    <mergeCell ref="D149:F149"/>
    <mergeCell ref="G149:I149"/>
    <mergeCell ref="J149:L149"/>
    <mergeCell ref="I138:J138"/>
    <mergeCell ref="K138:K139"/>
    <mergeCell ref="L138:L139"/>
    <mergeCell ref="M138:M139"/>
    <mergeCell ref="N138:N139"/>
    <mergeCell ref="A146:L146"/>
    <mergeCell ref="A135:N135"/>
    <mergeCell ref="A137:A139"/>
    <mergeCell ref="B137:B139"/>
    <mergeCell ref="C137:F137"/>
    <mergeCell ref="G137:J137"/>
    <mergeCell ref="K137:L137"/>
    <mergeCell ref="M137:N137"/>
    <mergeCell ref="C138:D138"/>
    <mergeCell ref="E138:F138"/>
    <mergeCell ref="G138:H138"/>
    <mergeCell ref="A125:K125"/>
    <mergeCell ref="A127:A128"/>
    <mergeCell ref="B127:C127"/>
    <mergeCell ref="D127:E127"/>
    <mergeCell ref="F127:G127"/>
    <mergeCell ref="H127:I127"/>
    <mergeCell ref="J127:K127"/>
    <mergeCell ref="K98:M98"/>
    <mergeCell ref="A111:J111"/>
    <mergeCell ref="A113:A114"/>
    <mergeCell ref="B113:B114"/>
    <mergeCell ref="C113:C114"/>
    <mergeCell ref="D113:D114"/>
    <mergeCell ref="E113:G113"/>
    <mergeCell ref="H113:J113"/>
    <mergeCell ref="A98:A99"/>
    <mergeCell ref="B98:B99"/>
    <mergeCell ref="C98:C99"/>
    <mergeCell ref="D98:D99"/>
    <mergeCell ref="E98:G98"/>
    <mergeCell ref="H98:J98"/>
    <mergeCell ref="A89:A90"/>
    <mergeCell ref="B89:B90"/>
    <mergeCell ref="C89:F89"/>
    <mergeCell ref="G89:J89"/>
    <mergeCell ref="A95:M95"/>
    <mergeCell ref="A96:M96"/>
    <mergeCell ref="A80:A81"/>
    <mergeCell ref="B80:B81"/>
    <mergeCell ref="C80:F80"/>
    <mergeCell ref="G80:J80"/>
    <mergeCell ref="K80:N80"/>
    <mergeCell ref="A87:J87"/>
    <mergeCell ref="A71:A72"/>
    <mergeCell ref="B71:B72"/>
    <mergeCell ref="C71:F71"/>
    <mergeCell ref="G71:J71"/>
    <mergeCell ref="A77:N77"/>
    <mergeCell ref="A78:N78"/>
    <mergeCell ref="A60:J60"/>
    <mergeCell ref="A62:A63"/>
    <mergeCell ref="B62:B63"/>
    <mergeCell ref="C62:F62"/>
    <mergeCell ref="G62:J62"/>
    <mergeCell ref="A69:J69"/>
    <mergeCell ref="A52:N52"/>
    <mergeCell ref="A54:A55"/>
    <mergeCell ref="B54:B55"/>
    <mergeCell ref="C54:F54"/>
    <mergeCell ref="G54:J54"/>
    <mergeCell ref="K54:N54"/>
    <mergeCell ref="A43:N43"/>
    <mergeCell ref="A45:A46"/>
    <mergeCell ref="B45:B46"/>
    <mergeCell ref="C45:F45"/>
    <mergeCell ref="G45:J45"/>
    <mergeCell ref="K45:N45"/>
    <mergeCell ref="A33:J33"/>
    <mergeCell ref="A35:A36"/>
    <mergeCell ref="B35:B36"/>
    <mergeCell ref="C35:F35"/>
    <mergeCell ref="G35:J35"/>
    <mergeCell ref="A42:N42"/>
    <mergeCell ref="A24:N24"/>
    <mergeCell ref="A25:N25"/>
    <mergeCell ref="A27:A28"/>
    <mergeCell ref="B27:B28"/>
    <mergeCell ref="C27:F27"/>
    <mergeCell ref="G27:J27"/>
    <mergeCell ref="K27:N27"/>
    <mergeCell ref="A20:P20"/>
    <mergeCell ref="A21:P21"/>
    <mergeCell ref="A22:P22"/>
    <mergeCell ref="A14:N14"/>
    <mergeCell ref="A15:N15"/>
    <mergeCell ref="A16:N16"/>
    <mergeCell ref="A17:N17"/>
    <mergeCell ref="A18:K18"/>
    <mergeCell ref="A19:M19"/>
    <mergeCell ref="A10:N10"/>
    <mergeCell ref="O10:P10"/>
    <mergeCell ref="A11:L11"/>
    <mergeCell ref="M11:P11"/>
    <mergeCell ref="A12:L12"/>
    <mergeCell ref="M12:P12"/>
    <mergeCell ref="A6:P6"/>
    <mergeCell ref="A7:N7"/>
    <mergeCell ref="O7:P7"/>
    <mergeCell ref="A8:N8"/>
    <mergeCell ref="O8:P8"/>
    <mergeCell ref="A9:N9"/>
    <mergeCell ref="O9:P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A337"/>
  <sheetViews>
    <sheetView zoomScaleSheetLayoutView="100" workbookViewId="0" topLeftCell="A301">
      <selection activeCell="K322" sqref="K322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3" width="12.7109375" style="1" customWidth="1"/>
    <col min="4" max="4" width="12.140625" style="1" customWidth="1"/>
    <col min="5" max="5" width="11.28125" style="1" customWidth="1"/>
    <col min="6" max="6" width="12.421875" style="1" customWidth="1"/>
    <col min="7" max="7" width="12.140625" style="1" customWidth="1"/>
    <col min="8" max="9" width="11.28125" style="1" customWidth="1"/>
    <col min="10" max="10" width="12.421875" style="1" customWidth="1"/>
    <col min="11" max="11" width="12.28125" style="1" customWidth="1"/>
    <col min="12" max="12" width="11.28125" style="1" customWidth="1"/>
    <col min="13" max="13" width="11.00390625" style="1" customWidth="1"/>
    <col min="14" max="14" width="12.5742187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29.25" customHeight="1">
      <c r="A11" s="121" t="s">
        <v>209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208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2.25" customHeight="1">
      <c r="A15" s="114" t="s">
        <v>210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15">
      <c r="A16" s="114" t="s">
        <v>211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6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6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s="15" customFormat="1" ht="29.25" customHeight="1">
      <c r="A20" s="105" t="s">
        <v>89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1:16" s="15" customFormat="1" ht="32.25" customHeight="1">
      <c r="A21" s="135" t="s">
        <v>212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</row>
    <row r="22" spans="1:79" s="16" customFormat="1" ht="30.75" customHeight="1">
      <c r="A22" s="105" t="s">
        <v>91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4"/>
    </row>
    <row r="23" spans="1:79" s="15" customFormat="1" ht="38.25" customHeight="1">
      <c r="A23" s="105" t="s">
        <v>92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</row>
    <row r="24" spans="1:79" s="15" customFormat="1" ht="37.5" customHeight="1">
      <c r="A24" s="105" t="s">
        <v>93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</row>
    <row r="25" spans="1:16" s="15" customFormat="1" ht="23.25" customHeight="1">
      <c r="A25" s="105" t="s">
        <v>94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6" s="15" customFormat="1" ht="21" customHeight="1">
      <c r="A26" s="105" t="s">
        <v>95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s="15" customFormat="1" ht="32.25" customHeight="1">
      <c r="A27" s="105" t="s">
        <v>96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 s="15" customFormat="1" ht="24" customHeight="1">
      <c r="A28" s="105" t="s">
        <v>97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s="13" customFormat="1" ht="29.25" customHeight="1">
      <c r="A29" s="105" t="s">
        <v>213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1:16" s="13" customFormat="1" ht="30.75" customHeight="1">
      <c r="A30" s="105" t="s">
        <v>214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4" ht="15">
      <c r="A31" s="114" t="s">
        <v>72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1:14" ht="15">
      <c r="A32" s="114" t="s">
        <v>111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ht="15">
      <c r="N33" s="3" t="s">
        <v>3</v>
      </c>
    </row>
    <row r="34" spans="1:14" ht="15">
      <c r="A34" s="109" t="s">
        <v>4</v>
      </c>
      <c r="B34" s="109" t="s">
        <v>5</v>
      </c>
      <c r="C34" s="109" t="s">
        <v>80</v>
      </c>
      <c r="D34" s="109"/>
      <c r="E34" s="109"/>
      <c r="F34" s="109"/>
      <c r="G34" s="109" t="s">
        <v>81</v>
      </c>
      <c r="H34" s="109"/>
      <c r="I34" s="109"/>
      <c r="J34" s="109"/>
      <c r="K34" s="109" t="s">
        <v>82</v>
      </c>
      <c r="L34" s="109"/>
      <c r="M34" s="109"/>
      <c r="N34" s="109"/>
    </row>
    <row r="35" spans="1:14" ht="68.25" customHeight="1">
      <c r="A35" s="109"/>
      <c r="B35" s="109"/>
      <c r="C35" s="4" t="s">
        <v>6</v>
      </c>
      <c r="D35" s="4" t="s">
        <v>7</v>
      </c>
      <c r="E35" s="4" t="s">
        <v>8</v>
      </c>
      <c r="F35" s="4" t="s">
        <v>54</v>
      </c>
      <c r="G35" s="4" t="s">
        <v>6</v>
      </c>
      <c r="H35" s="4" t="s">
        <v>7</v>
      </c>
      <c r="I35" s="4" t="s">
        <v>8</v>
      </c>
      <c r="J35" s="4" t="s">
        <v>52</v>
      </c>
      <c r="K35" s="4" t="s">
        <v>6</v>
      </c>
      <c r="L35" s="4" t="s">
        <v>7</v>
      </c>
      <c r="M35" s="4" t="s">
        <v>8</v>
      </c>
      <c r="N35" s="4" t="s">
        <v>53</v>
      </c>
    </row>
    <row r="36" spans="1:14" ht="15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  <c r="M36" s="4">
        <v>13</v>
      </c>
      <c r="N36" s="4">
        <v>14</v>
      </c>
    </row>
    <row r="37" spans="1:14" ht="30">
      <c r="A37" s="4">
        <v>25010000</v>
      </c>
      <c r="B37" s="5" t="s">
        <v>10</v>
      </c>
      <c r="C37" s="44">
        <v>94127410</v>
      </c>
      <c r="D37" s="44" t="s">
        <v>11</v>
      </c>
      <c r="E37" s="44" t="s">
        <v>11</v>
      </c>
      <c r="F37" s="44">
        <f>C37</f>
        <v>94127410</v>
      </c>
      <c r="G37" s="44">
        <v>121818913</v>
      </c>
      <c r="H37" s="44" t="s">
        <v>11</v>
      </c>
      <c r="I37" s="44" t="s">
        <v>11</v>
      </c>
      <c r="J37" s="44">
        <f>G37</f>
        <v>121818913</v>
      </c>
      <c r="K37" s="44">
        <v>150882300</v>
      </c>
      <c r="L37" s="44" t="s">
        <v>11</v>
      </c>
      <c r="M37" s="44" t="s">
        <v>11</v>
      </c>
      <c r="N37" s="44">
        <f>K37</f>
        <v>150882300</v>
      </c>
    </row>
    <row r="38" spans="1:14" ht="30">
      <c r="A38" s="4">
        <v>25010200</v>
      </c>
      <c r="B38" s="5" t="s">
        <v>335</v>
      </c>
      <c r="C38" s="44"/>
      <c r="D38" s="44">
        <v>65568</v>
      </c>
      <c r="E38" s="44"/>
      <c r="F38" s="44"/>
      <c r="G38" s="44"/>
      <c r="H38" s="44">
        <v>42987</v>
      </c>
      <c r="I38" s="44"/>
      <c r="J38" s="44"/>
      <c r="K38" s="44"/>
      <c r="L38" s="44"/>
      <c r="M38" s="44"/>
      <c r="N38" s="44"/>
    </row>
    <row r="39" spans="1:14" ht="30">
      <c r="A39" s="4" t="s">
        <v>193</v>
      </c>
      <c r="B39" s="5" t="s">
        <v>191</v>
      </c>
      <c r="C39" s="44" t="s">
        <v>11</v>
      </c>
      <c r="D39" s="44">
        <v>34045</v>
      </c>
      <c r="E39" s="44"/>
      <c r="F39" s="44"/>
      <c r="G39" s="44" t="s">
        <v>11</v>
      </c>
      <c r="H39" s="46">
        <v>78500</v>
      </c>
      <c r="I39" s="44"/>
      <c r="J39" s="44"/>
      <c r="K39" s="44" t="s">
        <v>11</v>
      </c>
      <c r="L39" s="44"/>
      <c r="M39" s="44"/>
      <c r="N39" s="44"/>
    </row>
    <row r="40" spans="1:14" ht="45">
      <c r="A40" s="4" t="s">
        <v>194</v>
      </c>
      <c r="B40" s="5" t="s">
        <v>192</v>
      </c>
      <c r="C40" s="44" t="s">
        <v>11</v>
      </c>
      <c r="D40" s="44">
        <v>22667</v>
      </c>
      <c r="E40" s="44"/>
      <c r="F40" s="44"/>
      <c r="G40" s="44" t="s">
        <v>11</v>
      </c>
      <c r="H40" s="46">
        <v>51765</v>
      </c>
      <c r="I40" s="44"/>
      <c r="J40" s="44"/>
      <c r="K40" s="44" t="s">
        <v>11</v>
      </c>
      <c r="L40" s="44"/>
      <c r="M40" s="44"/>
      <c r="N40" s="44"/>
    </row>
    <row r="41" spans="1:14" ht="30">
      <c r="A41" s="4">
        <v>25020100</v>
      </c>
      <c r="B41" s="5" t="s">
        <v>190</v>
      </c>
      <c r="C41" s="44" t="s">
        <v>11</v>
      </c>
      <c r="D41" s="44">
        <v>527976</v>
      </c>
      <c r="E41" s="44" t="s">
        <v>9</v>
      </c>
      <c r="F41" s="44"/>
      <c r="G41" s="44" t="s">
        <v>11</v>
      </c>
      <c r="H41" s="46">
        <v>672769</v>
      </c>
      <c r="I41" s="44" t="s">
        <v>9</v>
      </c>
      <c r="J41" s="44"/>
      <c r="K41" s="44" t="s">
        <v>11</v>
      </c>
      <c r="L41" s="44" t="s">
        <v>9</v>
      </c>
      <c r="M41" s="44" t="s">
        <v>9</v>
      </c>
      <c r="N41" s="44"/>
    </row>
    <row r="42" spans="1:14" ht="75">
      <c r="A42" s="4">
        <v>25020200</v>
      </c>
      <c r="B42" s="5" t="s">
        <v>84</v>
      </c>
      <c r="C42" s="44" t="s">
        <v>11</v>
      </c>
      <c r="D42" s="44">
        <v>21773837</v>
      </c>
      <c r="E42" s="44"/>
      <c r="F42" s="44">
        <f>D42</f>
        <v>21773837</v>
      </c>
      <c r="G42" s="44" t="s">
        <v>11</v>
      </c>
      <c r="H42" s="44">
        <v>27627585</v>
      </c>
      <c r="I42" s="44">
        <v>1180425</v>
      </c>
      <c r="J42" s="44">
        <f>H42</f>
        <v>27627585</v>
      </c>
      <c r="K42" s="44" t="s">
        <v>11</v>
      </c>
      <c r="L42" s="45">
        <v>30159000</v>
      </c>
      <c r="M42" s="45">
        <v>1529000</v>
      </c>
      <c r="N42" s="44">
        <f>L42</f>
        <v>30159000</v>
      </c>
    </row>
    <row r="43" spans="1:14" ht="45">
      <c r="A43" s="4">
        <v>602400</v>
      </c>
      <c r="B43" s="5" t="s">
        <v>83</v>
      </c>
      <c r="C43" s="44" t="s">
        <v>11</v>
      </c>
      <c r="D43" s="44">
        <v>24474369</v>
      </c>
      <c r="E43" s="44">
        <v>24474369</v>
      </c>
      <c r="F43" s="44">
        <f>D43</f>
        <v>24474369</v>
      </c>
      <c r="G43" s="44" t="s">
        <v>11</v>
      </c>
      <c r="H43" s="44">
        <v>4288100</v>
      </c>
      <c r="I43" s="44">
        <v>42888100</v>
      </c>
      <c r="J43" s="44">
        <f>H43</f>
        <v>4288100</v>
      </c>
      <c r="K43" s="44" t="s">
        <v>11</v>
      </c>
      <c r="L43" s="45">
        <v>4099000</v>
      </c>
      <c r="M43" s="45">
        <v>4099000</v>
      </c>
      <c r="N43" s="44">
        <f>L43</f>
        <v>4099000</v>
      </c>
    </row>
    <row r="44" spans="1:14" ht="15">
      <c r="A44" s="4" t="s">
        <v>9</v>
      </c>
      <c r="B44" s="4" t="s">
        <v>12</v>
      </c>
      <c r="C44" s="44">
        <f>C37</f>
        <v>94127410</v>
      </c>
      <c r="D44" s="44">
        <f>SUM(D39:D43)</f>
        <v>46832894</v>
      </c>
      <c r="E44" s="44">
        <f>SUM(E39:E43)</f>
        <v>24474369</v>
      </c>
      <c r="F44" s="44">
        <f>SUM(F37:F43)</f>
        <v>140375616</v>
      </c>
      <c r="G44" s="44">
        <f>G37</f>
        <v>121818913</v>
      </c>
      <c r="H44" s="44">
        <f>SUM(H39:H43)</f>
        <v>32718719</v>
      </c>
      <c r="I44" s="44">
        <f>SUM(I39:I43)</f>
        <v>44068525</v>
      </c>
      <c r="J44" s="44">
        <f>SUM(J37:J43)</f>
        <v>153734598</v>
      </c>
      <c r="K44" s="44">
        <f>K37</f>
        <v>150882300</v>
      </c>
      <c r="L44" s="44">
        <f>SUM(L39:L43)</f>
        <v>34258000</v>
      </c>
      <c r="M44" s="44">
        <f>SUM(M39:M43)</f>
        <v>5628000</v>
      </c>
      <c r="N44" s="44">
        <f>SUM(N37:N43)</f>
        <v>185140300</v>
      </c>
    </row>
    <row r="46" spans="1:10" ht="15">
      <c r="A46" s="120" t="s">
        <v>110</v>
      </c>
      <c r="B46" s="120"/>
      <c r="C46" s="120"/>
      <c r="D46" s="120"/>
      <c r="E46" s="120"/>
      <c r="F46" s="120"/>
      <c r="G46" s="120"/>
      <c r="H46" s="120"/>
      <c r="I46" s="120"/>
      <c r="J46" s="120"/>
    </row>
    <row r="47" ht="15">
      <c r="J47" s="3" t="s">
        <v>3</v>
      </c>
    </row>
    <row r="48" spans="1:10" ht="15">
      <c r="A48" s="109" t="s">
        <v>4</v>
      </c>
      <c r="B48" s="109" t="s">
        <v>5</v>
      </c>
      <c r="C48" s="109" t="s">
        <v>103</v>
      </c>
      <c r="D48" s="109"/>
      <c r="E48" s="109"/>
      <c r="F48" s="109"/>
      <c r="G48" s="109" t="s">
        <v>104</v>
      </c>
      <c r="H48" s="109"/>
      <c r="I48" s="109"/>
      <c r="J48" s="109"/>
    </row>
    <row r="49" spans="1:10" ht="60.75" customHeight="1">
      <c r="A49" s="109"/>
      <c r="B49" s="109"/>
      <c r="C49" s="4" t="s">
        <v>6</v>
      </c>
      <c r="D49" s="4" t="s">
        <v>7</v>
      </c>
      <c r="E49" s="4" t="s">
        <v>8</v>
      </c>
      <c r="F49" s="4" t="s">
        <v>54</v>
      </c>
      <c r="G49" s="4" t="s">
        <v>6</v>
      </c>
      <c r="H49" s="4" t="s">
        <v>7</v>
      </c>
      <c r="I49" s="4" t="s">
        <v>8</v>
      </c>
      <c r="J49" s="4" t="s">
        <v>52</v>
      </c>
    </row>
    <row r="50" spans="1:10" ht="1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</row>
    <row r="51" spans="1:10" ht="30">
      <c r="A51" s="5" t="s">
        <v>9</v>
      </c>
      <c r="B51" s="5" t="s">
        <v>10</v>
      </c>
      <c r="C51" s="44">
        <v>159331708</v>
      </c>
      <c r="D51" s="44"/>
      <c r="E51" s="44" t="s">
        <v>9</v>
      </c>
      <c r="F51" s="44">
        <f>C51</f>
        <v>159331708</v>
      </c>
      <c r="G51" s="69">
        <v>151744483</v>
      </c>
      <c r="H51" s="69" t="s">
        <v>11</v>
      </c>
      <c r="I51" s="69" t="s">
        <v>9</v>
      </c>
      <c r="J51" s="44">
        <f>G51</f>
        <v>151744483</v>
      </c>
    </row>
    <row r="52" spans="1:10" ht="30">
      <c r="A52" s="5" t="s">
        <v>193</v>
      </c>
      <c r="B52" s="5" t="s">
        <v>191</v>
      </c>
      <c r="C52" s="44">
        <f>K38*105.6/100</f>
        <v>0</v>
      </c>
      <c r="D52" s="44">
        <f>L38*105.6/100</f>
        <v>0</v>
      </c>
      <c r="E52" s="44"/>
      <c r="F52" s="44">
        <f>D52</f>
        <v>0</v>
      </c>
      <c r="G52" s="69"/>
      <c r="H52" s="69"/>
      <c r="I52" s="69"/>
      <c r="J52" s="44">
        <f>H52</f>
        <v>0</v>
      </c>
    </row>
    <row r="53" spans="1:10" ht="45">
      <c r="A53" s="5" t="s">
        <v>194</v>
      </c>
      <c r="B53" s="5" t="s">
        <v>192</v>
      </c>
      <c r="C53" s="44"/>
      <c r="D53" s="44">
        <f>L39*105.6/100</f>
        <v>0</v>
      </c>
      <c r="E53" s="44"/>
      <c r="F53" s="44">
        <f>D53</f>
        <v>0</v>
      </c>
      <c r="G53" s="69"/>
      <c r="H53" s="69"/>
      <c r="I53" s="69"/>
      <c r="J53" s="44">
        <f>H53</f>
        <v>0</v>
      </c>
    </row>
    <row r="54" spans="1:10" ht="30">
      <c r="A54" s="4">
        <v>25020100</v>
      </c>
      <c r="B54" s="5" t="s">
        <v>190</v>
      </c>
      <c r="C54" s="44"/>
      <c r="D54" s="44">
        <f>L40*105.6/100</f>
        <v>0</v>
      </c>
      <c r="E54" s="44" t="s">
        <v>9</v>
      </c>
      <c r="F54" s="44">
        <f>D54</f>
        <v>0</v>
      </c>
      <c r="G54" s="69" t="s">
        <v>11</v>
      </c>
      <c r="H54" s="69" t="s">
        <v>9</v>
      </c>
      <c r="I54" s="69" t="s">
        <v>9</v>
      </c>
      <c r="J54" s="44">
        <v>0</v>
      </c>
    </row>
    <row r="55" spans="1:10" ht="75">
      <c r="A55" s="4">
        <v>25020200</v>
      </c>
      <c r="B55" s="5" t="s">
        <v>84</v>
      </c>
      <c r="C55" s="44"/>
      <c r="D55" s="44">
        <f>L42*105.6/100</f>
        <v>31847904</v>
      </c>
      <c r="E55" s="44">
        <f>M42*105.6/100</f>
        <v>1614624</v>
      </c>
      <c r="F55" s="44">
        <f>D55</f>
        <v>31847904</v>
      </c>
      <c r="G55" s="69" t="s">
        <v>11</v>
      </c>
      <c r="H55" s="69">
        <v>33440299</v>
      </c>
      <c r="I55" s="69">
        <v>33440299</v>
      </c>
      <c r="J55" s="44">
        <f>H55</f>
        <v>33440299</v>
      </c>
    </row>
    <row r="56" spans="1:10" ht="45">
      <c r="A56" s="4">
        <v>602400</v>
      </c>
      <c r="B56" s="5" t="s">
        <v>83</v>
      </c>
      <c r="C56" s="44"/>
      <c r="D56" s="44">
        <f>L43*105.6/100</f>
        <v>4328544</v>
      </c>
      <c r="E56" s="44">
        <f>M43*105.6/100</f>
        <v>4328544</v>
      </c>
      <c r="F56" s="44">
        <f>D56</f>
        <v>4328544</v>
      </c>
      <c r="G56" s="69" t="s">
        <v>11</v>
      </c>
      <c r="H56" s="69">
        <v>4544971</v>
      </c>
      <c r="I56" s="69">
        <v>4544971</v>
      </c>
      <c r="J56" s="44">
        <f>H56</f>
        <v>4544971</v>
      </c>
    </row>
    <row r="57" spans="1:10" ht="15">
      <c r="A57" s="5" t="s">
        <v>9</v>
      </c>
      <c r="B57" s="4" t="s">
        <v>12</v>
      </c>
      <c r="C57" s="45">
        <f>C51</f>
        <v>159331708</v>
      </c>
      <c r="D57" s="45">
        <f>D51+D52+D53+D54+D55+D56</f>
        <v>36176448</v>
      </c>
      <c r="E57" s="45">
        <f>EE55+E56</f>
        <v>4328544</v>
      </c>
      <c r="F57" s="75">
        <f>SUM(F51:F56)</f>
        <v>195508156</v>
      </c>
      <c r="G57" s="45">
        <f>G51</f>
        <v>151744483</v>
      </c>
      <c r="H57" s="45">
        <f>H55+H56</f>
        <v>37985270</v>
      </c>
      <c r="I57" s="45">
        <f>EI55+I56</f>
        <v>4544971</v>
      </c>
      <c r="J57" s="75">
        <f>SUM(J51:J56)</f>
        <v>189729753</v>
      </c>
    </row>
    <row r="58" ht="15">
      <c r="F58" s="97"/>
    </row>
    <row r="60" spans="1:14" ht="15">
      <c r="A60" s="114" t="s">
        <v>13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</row>
    <row r="61" spans="1:14" ht="15">
      <c r="A61" s="114" t="s">
        <v>105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14" ht="15">
      <c r="A62" s="3"/>
      <c r="N62" s="3" t="s">
        <v>3</v>
      </c>
    </row>
    <row r="63" spans="1:14" ht="21.75" customHeight="1">
      <c r="A63" s="109" t="s">
        <v>14</v>
      </c>
      <c r="B63" s="109" t="s">
        <v>5</v>
      </c>
      <c r="C63" s="109" t="s">
        <v>391</v>
      </c>
      <c r="D63" s="109"/>
      <c r="E63" s="109"/>
      <c r="F63" s="109"/>
      <c r="G63" s="109" t="s">
        <v>81</v>
      </c>
      <c r="H63" s="109"/>
      <c r="I63" s="109"/>
      <c r="J63" s="109"/>
      <c r="K63" s="109" t="s">
        <v>82</v>
      </c>
      <c r="L63" s="109"/>
      <c r="M63" s="109"/>
      <c r="N63" s="109"/>
    </row>
    <row r="64" spans="1:14" ht="63" customHeight="1">
      <c r="A64" s="109"/>
      <c r="B64" s="109"/>
      <c r="C64" s="4" t="s">
        <v>6</v>
      </c>
      <c r="D64" s="4" t="s">
        <v>7</v>
      </c>
      <c r="E64" s="4" t="s">
        <v>8</v>
      </c>
      <c r="F64" s="4" t="s">
        <v>54</v>
      </c>
      <c r="G64" s="4" t="s">
        <v>6</v>
      </c>
      <c r="H64" s="4" t="s">
        <v>7</v>
      </c>
      <c r="I64" s="4" t="s">
        <v>8</v>
      </c>
      <c r="J64" s="4" t="s">
        <v>52</v>
      </c>
      <c r="K64" s="4" t="s">
        <v>6</v>
      </c>
      <c r="L64" s="4" t="s">
        <v>7</v>
      </c>
      <c r="M64" s="4" t="s">
        <v>8</v>
      </c>
      <c r="N64" s="4" t="s">
        <v>53</v>
      </c>
    </row>
    <row r="65" spans="1:17" ht="15">
      <c r="A65" s="4">
        <v>1</v>
      </c>
      <c r="B65" s="4">
        <v>2</v>
      </c>
      <c r="C65" s="4">
        <v>3</v>
      </c>
      <c r="D65" s="4">
        <v>4</v>
      </c>
      <c r="E65" s="4">
        <v>5</v>
      </c>
      <c r="F65" s="4">
        <v>6</v>
      </c>
      <c r="G65" s="4">
        <v>7</v>
      </c>
      <c r="H65" s="4">
        <v>8</v>
      </c>
      <c r="I65" s="4">
        <v>9</v>
      </c>
      <c r="J65" s="4">
        <v>10</v>
      </c>
      <c r="K65" s="4">
        <v>11</v>
      </c>
      <c r="L65" s="4">
        <v>12</v>
      </c>
      <c r="M65" s="4">
        <v>13</v>
      </c>
      <c r="N65" s="4">
        <v>14</v>
      </c>
      <c r="Q65" s="30"/>
    </row>
    <row r="66" spans="1:17" ht="15">
      <c r="A66" s="20">
        <v>2111</v>
      </c>
      <c r="B66" s="18" t="s">
        <v>120</v>
      </c>
      <c r="C66" s="45">
        <v>48248400</v>
      </c>
      <c r="D66" s="45"/>
      <c r="E66" s="45"/>
      <c r="F66" s="45">
        <f>C66+D66</f>
        <v>48248400</v>
      </c>
      <c r="G66" s="100">
        <v>62111423</v>
      </c>
      <c r="H66" s="100"/>
      <c r="I66" s="45"/>
      <c r="J66" s="45">
        <f>G66+H66</f>
        <v>62111423</v>
      </c>
      <c r="K66" s="45">
        <v>78162100</v>
      </c>
      <c r="L66" s="45"/>
      <c r="M66" s="45"/>
      <c r="N66" s="45">
        <f>K66+L66</f>
        <v>78162100</v>
      </c>
      <c r="Q66" s="30"/>
    </row>
    <row r="67" spans="1:17" ht="15">
      <c r="A67" s="20">
        <v>2120</v>
      </c>
      <c r="B67" s="18" t="s">
        <v>121</v>
      </c>
      <c r="C67" s="45">
        <v>10463153</v>
      </c>
      <c r="D67" s="45"/>
      <c r="E67" s="45"/>
      <c r="F67" s="45">
        <f aca="true" t="shared" si="0" ref="F67:F79">C67+D67</f>
        <v>10463153</v>
      </c>
      <c r="G67" s="100">
        <v>13521555</v>
      </c>
      <c r="H67" s="100"/>
      <c r="I67" s="45"/>
      <c r="J67" s="45">
        <f aca="true" t="shared" si="1" ref="J67:J80">G67+H67</f>
        <v>13521555</v>
      </c>
      <c r="K67" s="45">
        <v>17062900</v>
      </c>
      <c r="L67" s="45"/>
      <c r="M67" s="45"/>
      <c r="N67" s="45">
        <f aca="true" t="shared" si="2" ref="N67:N79">K67+L67</f>
        <v>17062900</v>
      </c>
      <c r="Q67" s="30"/>
    </row>
    <row r="68" spans="1:17" ht="26.25">
      <c r="A68" s="20">
        <v>2210</v>
      </c>
      <c r="B68" s="18" t="s">
        <v>122</v>
      </c>
      <c r="C68" s="45">
        <v>6313725</v>
      </c>
      <c r="D68" s="45">
        <v>6482738</v>
      </c>
      <c r="E68" s="45"/>
      <c r="F68" s="45">
        <f t="shared" si="0"/>
        <v>12796463</v>
      </c>
      <c r="G68" s="100">
        <v>7977681</v>
      </c>
      <c r="H68" s="100">
        <v>8614678</v>
      </c>
      <c r="I68" s="45"/>
      <c r="J68" s="45">
        <f t="shared" si="1"/>
        <v>16592359</v>
      </c>
      <c r="K68" s="45">
        <v>9492400</v>
      </c>
      <c r="L68" s="45">
        <v>6281500</v>
      </c>
      <c r="M68" s="45"/>
      <c r="N68" s="45">
        <f t="shared" si="2"/>
        <v>15773900</v>
      </c>
      <c r="Q68" s="30"/>
    </row>
    <row r="69" spans="1:17" ht="15" customHeight="1">
      <c r="A69" s="20">
        <v>2220</v>
      </c>
      <c r="B69" s="18" t="s">
        <v>123</v>
      </c>
      <c r="C69" s="45">
        <v>1327181</v>
      </c>
      <c r="D69" s="45">
        <v>1459235</v>
      </c>
      <c r="E69" s="45"/>
      <c r="F69" s="45">
        <f t="shared" si="0"/>
        <v>2786416</v>
      </c>
      <c r="G69" s="100">
        <v>1291820</v>
      </c>
      <c r="H69" s="100">
        <v>1598827</v>
      </c>
      <c r="I69" s="45"/>
      <c r="J69" s="45">
        <f t="shared" si="1"/>
        <v>2890647</v>
      </c>
      <c r="K69" s="45">
        <v>1606500</v>
      </c>
      <c r="L69" s="45">
        <v>2317600</v>
      </c>
      <c r="M69" s="45"/>
      <c r="N69" s="45">
        <f t="shared" si="2"/>
        <v>3924100</v>
      </c>
      <c r="Q69" s="30"/>
    </row>
    <row r="70" spans="1:17" ht="15">
      <c r="A70" s="20">
        <v>2230</v>
      </c>
      <c r="B70" s="18" t="s">
        <v>124</v>
      </c>
      <c r="C70" s="45">
        <v>9585528</v>
      </c>
      <c r="D70" s="45">
        <v>15231577</v>
      </c>
      <c r="E70" s="45"/>
      <c r="F70" s="45">
        <f t="shared" si="0"/>
        <v>24817105</v>
      </c>
      <c r="G70" s="100">
        <v>12674919</v>
      </c>
      <c r="H70" s="100">
        <v>15489283</v>
      </c>
      <c r="I70" s="45"/>
      <c r="J70" s="45">
        <f t="shared" si="1"/>
        <v>28164202</v>
      </c>
      <c r="K70" s="45">
        <v>15423600</v>
      </c>
      <c r="L70" s="45">
        <v>19773700</v>
      </c>
      <c r="M70" s="45"/>
      <c r="N70" s="45">
        <f t="shared" si="2"/>
        <v>35197300</v>
      </c>
      <c r="Q70" s="30"/>
    </row>
    <row r="71" spans="1:17" ht="15">
      <c r="A71" s="20">
        <v>2240</v>
      </c>
      <c r="B71" s="18" t="s">
        <v>125</v>
      </c>
      <c r="C71" s="45">
        <v>1738952</v>
      </c>
      <c r="D71" s="45">
        <v>120866</v>
      </c>
      <c r="E71" s="45"/>
      <c r="F71" s="45">
        <f t="shared" si="0"/>
        <v>1859818</v>
      </c>
      <c r="G71" s="100">
        <v>3300231</v>
      </c>
      <c r="H71" s="100">
        <v>218500</v>
      </c>
      <c r="I71" s="45"/>
      <c r="J71" s="45">
        <f t="shared" si="1"/>
        <v>3518731</v>
      </c>
      <c r="K71" s="45">
        <v>3632000</v>
      </c>
      <c r="L71" s="45">
        <v>257200</v>
      </c>
      <c r="M71" s="45"/>
      <c r="N71" s="45">
        <f t="shared" si="2"/>
        <v>3889200</v>
      </c>
      <c r="Q71" s="30"/>
    </row>
    <row r="72" spans="1:14" ht="15">
      <c r="A72" s="20">
        <v>2250</v>
      </c>
      <c r="B72" s="18" t="s">
        <v>126</v>
      </c>
      <c r="C72" s="45">
        <v>39670</v>
      </c>
      <c r="D72" s="45"/>
      <c r="E72" s="45"/>
      <c r="F72" s="45">
        <f t="shared" si="0"/>
        <v>39670</v>
      </c>
      <c r="G72" s="100">
        <v>60954</v>
      </c>
      <c r="H72" s="100"/>
      <c r="I72" s="45"/>
      <c r="J72" s="45">
        <f t="shared" si="1"/>
        <v>60954</v>
      </c>
      <c r="K72" s="45">
        <v>85600</v>
      </c>
      <c r="L72" s="45"/>
      <c r="M72" s="45"/>
      <c r="N72" s="45">
        <f t="shared" si="2"/>
        <v>85600</v>
      </c>
    </row>
    <row r="73" spans="1:17" ht="26.25">
      <c r="A73" s="20">
        <v>2270</v>
      </c>
      <c r="B73" s="18" t="s">
        <v>127</v>
      </c>
      <c r="C73" s="101">
        <v>15648525</v>
      </c>
      <c r="D73" s="45"/>
      <c r="E73" s="45"/>
      <c r="F73" s="45">
        <f t="shared" si="0"/>
        <v>15648525</v>
      </c>
      <c r="G73" s="100">
        <v>20051813</v>
      </c>
      <c r="H73" s="100"/>
      <c r="I73" s="45"/>
      <c r="J73" s="45">
        <f t="shared" si="1"/>
        <v>20051813</v>
      </c>
      <c r="K73" s="45">
        <v>24477500</v>
      </c>
      <c r="L73" s="45"/>
      <c r="M73" s="45"/>
      <c r="N73" s="45">
        <f t="shared" si="2"/>
        <v>24477500</v>
      </c>
      <c r="Q73" s="30"/>
    </row>
    <row r="74" spans="1:14" ht="39">
      <c r="A74" s="20">
        <v>2282</v>
      </c>
      <c r="B74" s="18" t="s">
        <v>128</v>
      </c>
      <c r="C74" s="45">
        <v>41144</v>
      </c>
      <c r="D74" s="45"/>
      <c r="E74" s="45"/>
      <c r="F74" s="45">
        <f t="shared" si="0"/>
        <v>41144</v>
      </c>
      <c r="G74" s="100">
        <v>54476</v>
      </c>
      <c r="H74" s="100"/>
      <c r="I74" s="45"/>
      <c r="J74" s="45">
        <f t="shared" si="1"/>
        <v>54476</v>
      </c>
      <c r="K74" s="45">
        <v>78500</v>
      </c>
      <c r="L74" s="45"/>
      <c r="M74" s="45"/>
      <c r="N74" s="45">
        <f t="shared" si="2"/>
        <v>78500</v>
      </c>
    </row>
    <row r="75" spans="1:14" ht="15">
      <c r="A75" s="20">
        <v>2700</v>
      </c>
      <c r="B75" s="18" t="s">
        <v>129</v>
      </c>
      <c r="C75" s="45">
        <v>589228</v>
      </c>
      <c r="D75" s="45"/>
      <c r="E75" s="45"/>
      <c r="F75" s="45">
        <f t="shared" si="0"/>
        <v>589228</v>
      </c>
      <c r="G75" s="100">
        <v>613510</v>
      </c>
      <c r="H75" s="100"/>
      <c r="I75" s="45"/>
      <c r="J75" s="45">
        <f t="shared" si="1"/>
        <v>613510</v>
      </c>
      <c r="K75" s="45">
        <v>673600</v>
      </c>
      <c r="L75" s="45"/>
      <c r="M75" s="45"/>
      <c r="N75" s="45">
        <f t="shared" si="2"/>
        <v>673600</v>
      </c>
    </row>
    <row r="76" spans="1:14" ht="15">
      <c r="A76" s="20">
        <v>2800</v>
      </c>
      <c r="B76" s="18" t="s">
        <v>130</v>
      </c>
      <c r="C76" s="45">
        <v>131904</v>
      </c>
      <c r="D76" s="45">
        <v>20986</v>
      </c>
      <c r="E76" s="45"/>
      <c r="F76" s="45">
        <f t="shared" si="0"/>
        <v>152890</v>
      </c>
      <c r="G76" s="100">
        <v>147670</v>
      </c>
      <c r="H76" s="100"/>
      <c r="I76" s="45"/>
      <c r="J76" s="45">
        <f t="shared" si="1"/>
        <v>147670</v>
      </c>
      <c r="K76" s="45">
        <v>187600</v>
      </c>
      <c r="L76" s="45"/>
      <c r="M76" s="45"/>
      <c r="N76" s="45">
        <f t="shared" si="2"/>
        <v>187600</v>
      </c>
    </row>
    <row r="77" spans="1:14" ht="26.25">
      <c r="A77" s="20">
        <v>3110</v>
      </c>
      <c r="B77" s="18" t="s">
        <v>131</v>
      </c>
      <c r="C77" s="45"/>
      <c r="D77" s="45">
        <v>4140815</v>
      </c>
      <c r="E77" s="45">
        <v>4140815</v>
      </c>
      <c r="F77" s="45">
        <f t="shared" si="0"/>
        <v>4140815</v>
      </c>
      <c r="G77" s="100"/>
      <c r="H77" s="100">
        <v>1206247</v>
      </c>
      <c r="I77" s="45">
        <v>1180425</v>
      </c>
      <c r="J77" s="45">
        <f t="shared" si="1"/>
        <v>1206247</v>
      </c>
      <c r="K77" s="45"/>
      <c r="L77" s="45">
        <v>2209000</v>
      </c>
      <c r="M77" s="45">
        <v>680000</v>
      </c>
      <c r="N77" s="45">
        <f t="shared" si="2"/>
        <v>2209000</v>
      </c>
    </row>
    <row r="78" spans="1:14" ht="15">
      <c r="A78" s="20">
        <v>3132</v>
      </c>
      <c r="B78" s="18" t="s">
        <v>132</v>
      </c>
      <c r="C78" s="45"/>
      <c r="D78" s="45">
        <v>1687630</v>
      </c>
      <c r="E78" s="45">
        <v>1687630</v>
      </c>
      <c r="F78" s="45">
        <f t="shared" si="0"/>
        <v>1687630</v>
      </c>
      <c r="G78" s="100"/>
      <c r="H78" s="100">
        <v>4283604</v>
      </c>
      <c r="I78" s="45">
        <v>4288100</v>
      </c>
      <c r="J78" s="45">
        <f t="shared" si="1"/>
        <v>4283604</v>
      </c>
      <c r="K78" s="45"/>
      <c r="L78" s="45">
        <v>3419000</v>
      </c>
      <c r="M78" s="45">
        <v>3419000</v>
      </c>
      <c r="N78" s="45">
        <f t="shared" si="2"/>
        <v>3419000</v>
      </c>
    </row>
    <row r="79" spans="1:14" ht="20.25" customHeight="1">
      <c r="A79" s="20">
        <v>3142</v>
      </c>
      <c r="B79" s="18" t="s">
        <v>133</v>
      </c>
      <c r="C79" s="45"/>
      <c r="D79" s="45"/>
      <c r="E79" s="45"/>
      <c r="F79" s="45">
        <f t="shared" si="0"/>
        <v>0</v>
      </c>
      <c r="G79" s="100"/>
      <c r="H79" s="100">
        <v>0</v>
      </c>
      <c r="I79" s="45">
        <v>0</v>
      </c>
      <c r="J79" s="45">
        <f t="shared" si="1"/>
        <v>0</v>
      </c>
      <c r="K79" s="45"/>
      <c r="L79" s="45">
        <v>0</v>
      </c>
      <c r="M79" s="45">
        <v>0</v>
      </c>
      <c r="N79" s="45">
        <f t="shared" si="2"/>
        <v>0</v>
      </c>
    </row>
    <row r="80" spans="1:14" ht="15">
      <c r="A80" s="4" t="s">
        <v>9</v>
      </c>
      <c r="B80" s="4" t="s">
        <v>12</v>
      </c>
      <c r="C80" s="45">
        <f>SUM(C66:C79)</f>
        <v>94127410</v>
      </c>
      <c r="D80" s="45">
        <f>SUM(D66:D79)</f>
        <v>29143847</v>
      </c>
      <c r="E80" s="45">
        <f>SUM(E66:E79)</f>
        <v>5828445</v>
      </c>
      <c r="F80" s="45">
        <f>C80+D80</f>
        <v>123271257</v>
      </c>
      <c r="G80" s="100">
        <f>SUM(G66:G79)</f>
        <v>121806052</v>
      </c>
      <c r="H80" s="100">
        <f>SUM(H66:H79)</f>
        <v>31411139</v>
      </c>
      <c r="I80" s="45">
        <f>SUM(I66:I79)</f>
        <v>5468525</v>
      </c>
      <c r="J80" s="45">
        <f t="shared" si="1"/>
        <v>153217191</v>
      </c>
      <c r="K80" s="45">
        <f>SUM(K66:K79)</f>
        <v>150882300</v>
      </c>
      <c r="L80" s="45">
        <f>SUM(L66:L79)</f>
        <v>34258000</v>
      </c>
      <c r="M80" s="45">
        <f>SUM(M66:M79)</f>
        <v>4099000</v>
      </c>
      <c r="N80" s="45">
        <f>K80+L80</f>
        <v>185140300</v>
      </c>
    </row>
    <row r="81" spans="3:17" ht="1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P81" s="22"/>
      <c r="Q81" s="22"/>
    </row>
    <row r="82" spans="16:17" ht="15">
      <c r="P82" s="22"/>
      <c r="Q82" s="22"/>
    </row>
    <row r="83" spans="1:14" ht="15">
      <c r="A83" s="120" t="s">
        <v>106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</row>
    <row r="84" ht="15">
      <c r="N84" s="3" t="s">
        <v>3</v>
      </c>
    </row>
    <row r="85" spans="1:14" ht="15" customHeight="1">
      <c r="A85" s="109" t="s">
        <v>15</v>
      </c>
      <c r="B85" s="109" t="s">
        <v>5</v>
      </c>
      <c r="C85" s="109" t="s">
        <v>80</v>
      </c>
      <c r="D85" s="109"/>
      <c r="E85" s="109"/>
      <c r="F85" s="109"/>
      <c r="G85" s="109" t="s">
        <v>81</v>
      </c>
      <c r="H85" s="109"/>
      <c r="I85" s="109"/>
      <c r="J85" s="109"/>
      <c r="K85" s="109" t="s">
        <v>82</v>
      </c>
      <c r="L85" s="109"/>
      <c r="M85" s="109"/>
      <c r="N85" s="109"/>
    </row>
    <row r="86" spans="1:14" ht="58.5" customHeight="1">
      <c r="A86" s="109"/>
      <c r="B86" s="109"/>
      <c r="C86" s="4" t="s">
        <v>6</v>
      </c>
      <c r="D86" s="4" t="s">
        <v>7</v>
      </c>
      <c r="E86" s="4" t="s">
        <v>8</v>
      </c>
      <c r="F86" s="4" t="s">
        <v>54</v>
      </c>
      <c r="G86" s="4" t="s">
        <v>6</v>
      </c>
      <c r="H86" s="4" t="s">
        <v>7</v>
      </c>
      <c r="I86" s="4" t="s">
        <v>8</v>
      </c>
      <c r="J86" s="4" t="s">
        <v>52</v>
      </c>
      <c r="K86" s="4" t="s">
        <v>6</v>
      </c>
      <c r="L86" s="4" t="s">
        <v>7</v>
      </c>
      <c r="M86" s="4" t="s">
        <v>8</v>
      </c>
      <c r="N86" s="4" t="s">
        <v>53</v>
      </c>
    </row>
    <row r="87" spans="1:14" ht="15">
      <c r="A87" s="4">
        <v>1</v>
      </c>
      <c r="B87" s="4">
        <v>2</v>
      </c>
      <c r="C87" s="4">
        <v>3</v>
      </c>
      <c r="D87" s="4">
        <v>4</v>
      </c>
      <c r="E87" s="4">
        <v>5</v>
      </c>
      <c r="F87" s="4">
        <v>6</v>
      </c>
      <c r="G87" s="4">
        <v>7</v>
      </c>
      <c r="H87" s="4">
        <v>8</v>
      </c>
      <c r="I87" s="4">
        <v>9</v>
      </c>
      <c r="J87" s="4">
        <v>10</v>
      </c>
      <c r="K87" s="4">
        <v>11</v>
      </c>
      <c r="L87" s="4">
        <v>12</v>
      </c>
      <c r="M87" s="4">
        <v>13</v>
      </c>
      <c r="N87" s="4">
        <v>14</v>
      </c>
    </row>
    <row r="88" spans="1:14" ht="15">
      <c r="A88" s="5" t="s">
        <v>9</v>
      </c>
      <c r="B88" s="5" t="s">
        <v>9</v>
      </c>
      <c r="C88" s="5" t="s">
        <v>9</v>
      </c>
      <c r="D88" s="5" t="s">
        <v>9</v>
      </c>
      <c r="E88" s="5" t="s">
        <v>9</v>
      </c>
      <c r="F88" s="5" t="s">
        <v>9</v>
      </c>
      <c r="G88" s="5" t="s">
        <v>9</v>
      </c>
      <c r="H88" s="5" t="s">
        <v>9</v>
      </c>
      <c r="I88" s="5" t="s">
        <v>9</v>
      </c>
      <c r="J88" s="5" t="s">
        <v>9</v>
      </c>
      <c r="K88" s="4" t="s">
        <v>9</v>
      </c>
      <c r="L88" s="5" t="s">
        <v>9</v>
      </c>
      <c r="M88" s="5" t="s">
        <v>9</v>
      </c>
      <c r="N88" s="5" t="s">
        <v>9</v>
      </c>
    </row>
    <row r="89" spans="1:14" ht="15">
      <c r="A89" s="4" t="s">
        <v>9</v>
      </c>
      <c r="B89" s="4" t="s">
        <v>12</v>
      </c>
      <c r="C89" s="4" t="s">
        <v>9</v>
      </c>
      <c r="D89" s="4" t="s">
        <v>9</v>
      </c>
      <c r="E89" s="4" t="s">
        <v>9</v>
      </c>
      <c r="F89" s="4" t="s">
        <v>9</v>
      </c>
      <c r="G89" s="4" t="s">
        <v>9</v>
      </c>
      <c r="H89" s="4" t="s">
        <v>9</v>
      </c>
      <c r="I89" s="4" t="s">
        <v>9</v>
      </c>
      <c r="J89" s="4" t="s">
        <v>9</v>
      </c>
      <c r="K89" s="4" t="s">
        <v>9</v>
      </c>
      <c r="L89" s="4" t="s">
        <v>9</v>
      </c>
      <c r="M89" s="4" t="s">
        <v>9</v>
      </c>
      <c r="N89" s="4" t="s">
        <v>9</v>
      </c>
    </row>
    <row r="91" spans="1:10" ht="15">
      <c r="A91" s="120" t="s">
        <v>107</v>
      </c>
      <c r="B91" s="120"/>
      <c r="C91" s="120"/>
      <c r="D91" s="120"/>
      <c r="E91" s="120"/>
      <c r="F91" s="120"/>
      <c r="G91" s="120"/>
      <c r="H91" s="120"/>
      <c r="I91" s="120"/>
      <c r="J91" s="120"/>
    </row>
    <row r="92" ht="15">
      <c r="J92" s="3" t="s">
        <v>3</v>
      </c>
    </row>
    <row r="93" spans="1:10" ht="21.75" customHeight="1">
      <c r="A93" s="109" t="s">
        <v>14</v>
      </c>
      <c r="B93" s="109" t="s">
        <v>5</v>
      </c>
      <c r="C93" s="109" t="s">
        <v>103</v>
      </c>
      <c r="D93" s="109"/>
      <c r="E93" s="109"/>
      <c r="F93" s="109"/>
      <c r="G93" s="109" t="s">
        <v>104</v>
      </c>
      <c r="H93" s="109"/>
      <c r="I93" s="109"/>
      <c r="J93" s="109"/>
    </row>
    <row r="94" spans="1:10" ht="61.5" customHeight="1">
      <c r="A94" s="109"/>
      <c r="B94" s="109"/>
      <c r="C94" s="4" t="s">
        <v>6</v>
      </c>
      <c r="D94" s="4" t="s">
        <v>7</v>
      </c>
      <c r="E94" s="4" t="s">
        <v>8</v>
      </c>
      <c r="F94" s="4" t="s">
        <v>54</v>
      </c>
      <c r="G94" s="4" t="s">
        <v>6</v>
      </c>
      <c r="H94" s="4" t="s">
        <v>7</v>
      </c>
      <c r="I94" s="4" t="s">
        <v>8</v>
      </c>
      <c r="J94" s="4" t="s">
        <v>52</v>
      </c>
    </row>
    <row r="95" spans="1:10" ht="15">
      <c r="A95" s="4">
        <v>1</v>
      </c>
      <c r="B95" s="4">
        <v>2</v>
      </c>
      <c r="C95" s="4">
        <v>3</v>
      </c>
      <c r="D95" s="4">
        <v>4</v>
      </c>
      <c r="E95" s="4">
        <v>5</v>
      </c>
      <c r="F95" s="4">
        <v>6</v>
      </c>
      <c r="G95" s="4">
        <v>7</v>
      </c>
      <c r="H95" s="4">
        <v>8</v>
      </c>
      <c r="I95" s="4">
        <v>9</v>
      </c>
      <c r="J95" s="4">
        <v>10</v>
      </c>
    </row>
    <row r="96" spans="1:14" ht="15">
      <c r="A96" s="20">
        <v>2111</v>
      </c>
      <c r="B96" s="18" t="s">
        <v>120</v>
      </c>
      <c r="C96" s="40">
        <v>82539177</v>
      </c>
      <c r="D96" s="40">
        <v>0</v>
      </c>
      <c r="E96" s="40" t="s">
        <v>9</v>
      </c>
      <c r="F96" s="40">
        <f>C96+D96</f>
        <v>82539177</v>
      </c>
      <c r="G96" s="40">
        <v>86666136</v>
      </c>
      <c r="H96" s="40">
        <v>0</v>
      </c>
      <c r="I96" s="40" t="s">
        <v>9</v>
      </c>
      <c r="J96" s="40">
        <f>G96+H96</f>
        <v>86666136</v>
      </c>
      <c r="K96" s="21" t="s">
        <v>9</v>
      </c>
      <c r="L96" s="22" t="s">
        <v>9</v>
      </c>
      <c r="M96" s="22" t="s">
        <v>9</v>
      </c>
      <c r="N96" s="22" t="s">
        <v>9</v>
      </c>
    </row>
    <row r="97" spans="1:14" ht="15">
      <c r="A97" s="20">
        <v>2120</v>
      </c>
      <c r="B97" s="18" t="s">
        <v>121</v>
      </c>
      <c r="C97" s="40">
        <v>18018422</v>
      </c>
      <c r="D97" s="40"/>
      <c r="E97" s="40"/>
      <c r="F97" s="40">
        <f aca="true" t="shared" si="3" ref="F97:F106">C97+D97</f>
        <v>18018422</v>
      </c>
      <c r="G97" s="40">
        <v>18919343</v>
      </c>
      <c r="H97" s="40"/>
      <c r="I97" s="40"/>
      <c r="J97" s="40">
        <f aca="true" t="shared" si="4" ref="J97:J106">G97+H97</f>
        <v>18919343</v>
      </c>
      <c r="K97" s="21"/>
      <c r="L97" s="22"/>
      <c r="M97" s="22"/>
      <c r="N97" s="22"/>
    </row>
    <row r="98" spans="1:14" ht="26.25">
      <c r="A98" s="20">
        <v>2210</v>
      </c>
      <c r="B98" s="18" t="s">
        <v>122</v>
      </c>
      <c r="C98" s="40">
        <v>10023974</v>
      </c>
      <c r="D98" s="40"/>
      <c r="E98" s="40"/>
      <c r="F98" s="40">
        <f t="shared" si="3"/>
        <v>10023974</v>
      </c>
      <c r="G98" s="40">
        <v>10525173</v>
      </c>
      <c r="H98" s="40"/>
      <c r="I98" s="40"/>
      <c r="J98" s="40">
        <f t="shared" si="4"/>
        <v>10525173</v>
      </c>
      <c r="K98" s="21"/>
      <c r="L98" s="22"/>
      <c r="M98" s="22"/>
      <c r="N98" s="22"/>
    </row>
    <row r="99" spans="1:14" ht="18.75" customHeight="1">
      <c r="A99" s="20">
        <v>2220</v>
      </c>
      <c r="B99" s="18" t="s">
        <v>123</v>
      </c>
      <c r="C99" s="40">
        <v>1696464</v>
      </c>
      <c r="D99" s="40"/>
      <c r="E99" s="40"/>
      <c r="F99" s="40">
        <f t="shared" si="3"/>
        <v>1696464</v>
      </c>
      <c r="G99" s="40">
        <v>1781287</v>
      </c>
      <c r="H99" s="40"/>
      <c r="I99" s="40"/>
      <c r="J99" s="40">
        <f t="shared" si="4"/>
        <v>1781287</v>
      </c>
      <c r="K99" s="21"/>
      <c r="L99" s="22"/>
      <c r="M99" s="22"/>
      <c r="N99" s="22"/>
    </row>
    <row r="100" spans="1:14" ht="15">
      <c r="A100" s="20">
        <v>2230</v>
      </c>
      <c r="B100" s="18" t="s">
        <v>124</v>
      </c>
      <c r="C100" s="40">
        <v>16287321</v>
      </c>
      <c r="D100" s="40"/>
      <c r="E100" s="40"/>
      <c r="F100" s="40">
        <f t="shared" si="3"/>
        <v>16287321</v>
      </c>
      <c r="G100" s="40">
        <v>17101687</v>
      </c>
      <c r="H100" s="40"/>
      <c r="I100" s="40"/>
      <c r="J100" s="40">
        <f t="shared" si="4"/>
        <v>17101687</v>
      </c>
      <c r="K100" s="21"/>
      <c r="L100" s="22"/>
      <c r="M100" s="22"/>
      <c r="N100" s="22"/>
    </row>
    <row r="101" spans="1:14" ht="15">
      <c r="A101" s="20">
        <v>2240</v>
      </c>
      <c r="B101" s="18" t="s">
        <v>125</v>
      </c>
      <c r="C101" s="40">
        <v>3835392</v>
      </c>
      <c r="D101" s="40"/>
      <c r="E101" s="40"/>
      <c r="F101" s="40">
        <f t="shared" si="3"/>
        <v>3835392</v>
      </c>
      <c r="G101" s="40">
        <v>4027161</v>
      </c>
      <c r="H101" s="40"/>
      <c r="I101" s="40"/>
      <c r="J101" s="40">
        <f t="shared" si="4"/>
        <v>4027161</v>
      </c>
      <c r="K101" s="21"/>
      <c r="L101" s="22"/>
      <c r="M101" s="22"/>
      <c r="N101" s="22"/>
    </row>
    <row r="102" spans="1:14" ht="15">
      <c r="A102" s="20">
        <v>2250</v>
      </c>
      <c r="B102" s="18" t="s">
        <v>126</v>
      </c>
      <c r="C102" s="40">
        <v>90393</v>
      </c>
      <c r="D102" s="40"/>
      <c r="E102" s="40"/>
      <c r="F102" s="40">
        <f t="shared" si="3"/>
        <v>90393</v>
      </c>
      <c r="G102" s="40">
        <v>94913</v>
      </c>
      <c r="H102" s="40"/>
      <c r="I102" s="40"/>
      <c r="J102" s="40">
        <f t="shared" si="4"/>
        <v>94913</v>
      </c>
      <c r="K102" s="21"/>
      <c r="L102" s="22"/>
      <c r="M102" s="22"/>
      <c r="N102" s="22"/>
    </row>
    <row r="103" spans="1:14" ht="20.25" customHeight="1">
      <c r="A103" s="20">
        <v>2270</v>
      </c>
      <c r="B103" s="18" t="s">
        <v>127</v>
      </c>
      <c r="C103" s="40">
        <v>25848240</v>
      </c>
      <c r="D103" s="40"/>
      <c r="E103" s="40"/>
      <c r="F103" s="40">
        <f t="shared" si="3"/>
        <v>25848240</v>
      </c>
      <c r="G103" s="40">
        <v>27140652</v>
      </c>
      <c r="H103" s="40"/>
      <c r="I103" s="40"/>
      <c r="J103" s="40">
        <f t="shared" si="4"/>
        <v>27140652</v>
      </c>
      <c r="K103" s="21"/>
      <c r="L103" s="22"/>
      <c r="M103" s="22"/>
      <c r="N103" s="22"/>
    </row>
    <row r="104" spans="1:14" ht="15" customHeight="1">
      <c r="A104" s="20">
        <v>2282</v>
      </c>
      <c r="B104" s="18" t="s">
        <v>128</v>
      </c>
      <c r="C104" s="40">
        <v>82896</v>
      </c>
      <c r="D104" s="40"/>
      <c r="E104" s="40"/>
      <c r="F104" s="40">
        <f t="shared" si="3"/>
        <v>82896</v>
      </c>
      <c r="G104" s="40">
        <v>87040</v>
      </c>
      <c r="H104" s="40"/>
      <c r="I104" s="40"/>
      <c r="J104" s="40">
        <f t="shared" si="4"/>
        <v>87040</v>
      </c>
      <c r="K104" s="21"/>
      <c r="L104" s="22"/>
      <c r="M104" s="22"/>
      <c r="N104" s="22"/>
    </row>
    <row r="105" spans="1:14" ht="15">
      <c r="A105" s="19">
        <v>2700</v>
      </c>
      <c r="B105" s="17" t="s">
        <v>129</v>
      </c>
      <c r="C105" s="40">
        <v>711321</v>
      </c>
      <c r="D105" s="40"/>
      <c r="E105" s="40"/>
      <c r="F105" s="40">
        <f t="shared" si="3"/>
        <v>711321</v>
      </c>
      <c r="G105" s="40">
        <v>746887</v>
      </c>
      <c r="H105" s="40"/>
      <c r="I105" s="40"/>
      <c r="J105" s="40">
        <f t="shared" si="4"/>
        <v>746887</v>
      </c>
      <c r="K105" s="21"/>
      <c r="L105" s="22"/>
      <c r="M105" s="22"/>
      <c r="N105" s="22"/>
    </row>
    <row r="106" spans="1:14" ht="15">
      <c r="A106" s="19">
        <v>2800</v>
      </c>
      <c r="B106" s="18" t="s">
        <v>130</v>
      </c>
      <c r="C106" s="40">
        <v>198105</v>
      </c>
      <c r="D106" s="40"/>
      <c r="E106" s="40"/>
      <c r="F106" s="40">
        <f t="shared" si="3"/>
        <v>198105</v>
      </c>
      <c r="G106" s="40">
        <v>208010</v>
      </c>
      <c r="H106" s="40"/>
      <c r="I106" s="40"/>
      <c r="J106" s="40">
        <f t="shared" si="4"/>
        <v>208010</v>
      </c>
      <c r="K106" s="21"/>
      <c r="L106" s="22"/>
      <c r="M106" s="22"/>
      <c r="N106" s="22"/>
    </row>
    <row r="107" spans="1:14" ht="26.25">
      <c r="A107" s="20">
        <v>3110</v>
      </c>
      <c r="B107" s="18" t="s">
        <v>131</v>
      </c>
      <c r="C107" s="5">
        <f>K77*105.6%</f>
        <v>0</v>
      </c>
      <c r="D107" s="5"/>
      <c r="E107" s="5"/>
      <c r="F107" s="5"/>
      <c r="G107" s="5"/>
      <c r="H107" s="5"/>
      <c r="I107" s="5"/>
      <c r="J107" s="5"/>
      <c r="K107" s="21"/>
      <c r="L107" s="22"/>
      <c r="M107" s="22"/>
      <c r="N107" s="22"/>
    </row>
    <row r="108" spans="1:14" ht="15">
      <c r="A108" s="20">
        <v>3132</v>
      </c>
      <c r="B108" s="18" t="s">
        <v>132</v>
      </c>
      <c r="C108" s="5">
        <f>K78*105.6%</f>
        <v>0</v>
      </c>
      <c r="D108" s="5"/>
      <c r="E108" s="5"/>
      <c r="F108" s="5"/>
      <c r="G108" s="5"/>
      <c r="H108" s="5"/>
      <c r="I108" s="5"/>
      <c r="J108" s="5"/>
      <c r="K108" s="21"/>
      <c r="L108" s="22"/>
      <c r="M108" s="22"/>
      <c r="N108" s="22"/>
    </row>
    <row r="109" spans="1:14" ht="15.75" customHeight="1">
      <c r="A109" s="20">
        <v>3142</v>
      </c>
      <c r="B109" s="18" t="s">
        <v>133</v>
      </c>
      <c r="C109" s="5">
        <f>K79*105.6%</f>
        <v>0</v>
      </c>
      <c r="D109" s="5"/>
      <c r="E109" s="5"/>
      <c r="F109" s="5"/>
      <c r="G109" s="5"/>
      <c r="H109" s="5"/>
      <c r="I109" s="5"/>
      <c r="J109" s="5"/>
      <c r="K109" s="21"/>
      <c r="L109" s="22"/>
      <c r="M109" s="22"/>
      <c r="N109" s="22"/>
    </row>
    <row r="110" spans="1:10" ht="15">
      <c r="A110" s="4" t="s">
        <v>9</v>
      </c>
      <c r="B110" s="4" t="s">
        <v>12</v>
      </c>
      <c r="C110" s="75">
        <f>SUM(C96:C109)</f>
        <v>159331705</v>
      </c>
      <c r="D110" s="44" t="s">
        <v>9</v>
      </c>
      <c r="E110" s="44" t="s">
        <v>9</v>
      </c>
      <c r="F110" s="75">
        <f>SUM(F96:F109)</f>
        <v>159331705</v>
      </c>
      <c r="G110" s="75">
        <f>SUM(G96:G109)</f>
        <v>167298289</v>
      </c>
      <c r="H110" s="44" t="s">
        <v>9</v>
      </c>
      <c r="I110" s="44" t="s">
        <v>9</v>
      </c>
      <c r="J110" s="75">
        <f>SUM(J96:J109)</f>
        <v>167298289</v>
      </c>
    </row>
    <row r="113" spans="1:10" ht="15">
      <c r="A113" s="120" t="s">
        <v>108</v>
      </c>
      <c r="B113" s="120"/>
      <c r="C113" s="120"/>
      <c r="D113" s="120"/>
      <c r="E113" s="120"/>
      <c r="F113" s="120"/>
      <c r="G113" s="120"/>
      <c r="H113" s="120"/>
      <c r="I113" s="120"/>
      <c r="J113" s="120"/>
    </row>
    <row r="114" ht="15">
      <c r="J114" s="3" t="s">
        <v>3</v>
      </c>
    </row>
    <row r="115" spans="1:10" ht="15" customHeight="1">
      <c r="A115" s="109" t="s">
        <v>15</v>
      </c>
      <c r="B115" s="109" t="s">
        <v>5</v>
      </c>
      <c r="C115" s="109" t="s">
        <v>103</v>
      </c>
      <c r="D115" s="109"/>
      <c r="E115" s="109"/>
      <c r="F115" s="109"/>
      <c r="G115" s="109" t="s">
        <v>104</v>
      </c>
      <c r="H115" s="109"/>
      <c r="I115" s="109"/>
      <c r="J115" s="109"/>
    </row>
    <row r="116" spans="1:10" ht="66.75" customHeight="1">
      <c r="A116" s="109"/>
      <c r="B116" s="109"/>
      <c r="C116" s="4" t="s">
        <v>6</v>
      </c>
      <c r="D116" s="4" t="s">
        <v>7</v>
      </c>
      <c r="E116" s="4" t="s">
        <v>8</v>
      </c>
      <c r="F116" s="4" t="s">
        <v>54</v>
      </c>
      <c r="G116" s="4" t="s">
        <v>6</v>
      </c>
      <c r="H116" s="4" t="s">
        <v>7</v>
      </c>
      <c r="I116" s="4" t="s">
        <v>8</v>
      </c>
      <c r="J116" s="4" t="s">
        <v>52</v>
      </c>
    </row>
    <row r="117" spans="1:10" ht="15">
      <c r="A117" s="4">
        <v>1</v>
      </c>
      <c r="B117" s="4">
        <v>2</v>
      </c>
      <c r="C117" s="4">
        <v>3</v>
      </c>
      <c r="D117" s="4">
        <v>4</v>
      </c>
      <c r="E117" s="4">
        <v>5</v>
      </c>
      <c r="F117" s="4">
        <v>6</v>
      </c>
      <c r="G117" s="4">
        <v>7</v>
      </c>
      <c r="H117" s="4">
        <v>8</v>
      </c>
      <c r="I117" s="4">
        <v>9</v>
      </c>
      <c r="J117" s="4">
        <v>10</v>
      </c>
    </row>
    <row r="118" spans="1:10" ht="15">
      <c r="A118" s="4" t="s">
        <v>9</v>
      </c>
      <c r="B118" s="4" t="s">
        <v>9</v>
      </c>
      <c r="C118" s="4" t="s">
        <v>9</v>
      </c>
      <c r="D118" s="4" t="s">
        <v>9</v>
      </c>
      <c r="E118" s="4" t="s">
        <v>9</v>
      </c>
      <c r="F118" s="4" t="s">
        <v>9</v>
      </c>
      <c r="G118" s="4" t="s">
        <v>9</v>
      </c>
      <c r="H118" s="4" t="s">
        <v>9</v>
      </c>
      <c r="I118" s="4" t="s">
        <v>9</v>
      </c>
      <c r="J118" s="4" t="s">
        <v>9</v>
      </c>
    </row>
    <row r="119" spans="1:10" ht="15">
      <c r="A119" s="4" t="s">
        <v>9</v>
      </c>
      <c r="B119" s="4" t="s">
        <v>12</v>
      </c>
      <c r="C119" s="4" t="s">
        <v>9</v>
      </c>
      <c r="D119" s="4" t="s">
        <v>9</v>
      </c>
      <c r="E119" s="4" t="s">
        <v>9</v>
      </c>
      <c r="F119" s="4" t="s">
        <v>9</v>
      </c>
      <c r="G119" s="4" t="s">
        <v>9</v>
      </c>
      <c r="H119" s="4" t="s">
        <v>9</v>
      </c>
      <c r="I119" s="4" t="s">
        <v>9</v>
      </c>
      <c r="J119" s="4" t="s">
        <v>9</v>
      </c>
    </row>
    <row r="121" spans="1:14" ht="15">
      <c r="A121" s="114" t="s">
        <v>16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1:14" ht="15">
      <c r="A122" s="114" t="s">
        <v>109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ht="15">
      <c r="N123" s="3" t="s">
        <v>3</v>
      </c>
    </row>
    <row r="124" spans="1:14" ht="30.75" customHeight="1">
      <c r="A124" s="109" t="s">
        <v>17</v>
      </c>
      <c r="B124" s="109" t="s">
        <v>18</v>
      </c>
      <c r="C124" s="109" t="s">
        <v>80</v>
      </c>
      <c r="D124" s="109"/>
      <c r="E124" s="109"/>
      <c r="F124" s="109"/>
      <c r="G124" s="109" t="s">
        <v>81</v>
      </c>
      <c r="H124" s="109"/>
      <c r="I124" s="109"/>
      <c r="J124" s="109"/>
      <c r="K124" s="109" t="s">
        <v>82</v>
      </c>
      <c r="L124" s="109"/>
      <c r="M124" s="109"/>
      <c r="N124" s="109"/>
    </row>
    <row r="125" spans="1:14" ht="66.75" customHeight="1">
      <c r="A125" s="109"/>
      <c r="B125" s="109"/>
      <c r="C125" s="4" t="s">
        <v>6</v>
      </c>
      <c r="D125" s="4" t="s">
        <v>7</v>
      </c>
      <c r="E125" s="4" t="s">
        <v>8</v>
      </c>
      <c r="F125" s="4" t="s">
        <v>54</v>
      </c>
      <c r="G125" s="4" t="s">
        <v>6</v>
      </c>
      <c r="H125" s="4" t="s">
        <v>7</v>
      </c>
      <c r="I125" s="4" t="s">
        <v>8</v>
      </c>
      <c r="J125" s="4" t="s">
        <v>52</v>
      </c>
      <c r="K125" s="4" t="s">
        <v>6</v>
      </c>
      <c r="L125" s="4" t="s">
        <v>7</v>
      </c>
      <c r="M125" s="4" t="s">
        <v>8</v>
      </c>
      <c r="N125" s="4" t="s">
        <v>53</v>
      </c>
    </row>
    <row r="126" spans="1:14" ht="15">
      <c r="A126" s="4">
        <v>1</v>
      </c>
      <c r="B126" s="4">
        <v>2</v>
      </c>
      <c r="C126" s="4">
        <v>3</v>
      </c>
      <c r="D126" s="4">
        <v>4</v>
      </c>
      <c r="E126" s="4">
        <v>5</v>
      </c>
      <c r="F126" s="4">
        <v>6</v>
      </c>
      <c r="G126" s="4">
        <v>7</v>
      </c>
      <c r="H126" s="4">
        <v>8</v>
      </c>
      <c r="I126" s="4">
        <v>9</v>
      </c>
      <c r="J126" s="4">
        <v>10</v>
      </c>
      <c r="K126" s="4">
        <v>11</v>
      </c>
      <c r="L126" s="4">
        <v>12</v>
      </c>
      <c r="M126" s="4">
        <v>13</v>
      </c>
      <c r="N126" s="4">
        <v>14</v>
      </c>
    </row>
    <row r="127" spans="1:14" ht="30">
      <c r="A127" s="4" t="s">
        <v>137</v>
      </c>
      <c r="B127" s="5" t="s">
        <v>135</v>
      </c>
      <c r="C127" s="45">
        <f>C66+C67</f>
        <v>58711553</v>
      </c>
      <c r="D127" s="45">
        <v>0</v>
      </c>
      <c r="E127" s="45">
        <v>0</v>
      </c>
      <c r="F127" s="45">
        <f>C127+D127</f>
        <v>58711553</v>
      </c>
      <c r="G127" s="44">
        <f>G66+G67</f>
        <v>75632978</v>
      </c>
      <c r="H127" s="45">
        <v>0</v>
      </c>
      <c r="I127" s="45">
        <v>0</v>
      </c>
      <c r="J127" s="45">
        <f>G127+H127</f>
        <v>75632978</v>
      </c>
      <c r="K127" s="44">
        <f>K66+K67</f>
        <v>95225000</v>
      </c>
      <c r="L127" s="44">
        <f>L66+L67</f>
        <v>0</v>
      </c>
      <c r="M127" s="44">
        <v>0</v>
      </c>
      <c r="N127" s="45">
        <f>K127+L127</f>
        <v>95225000</v>
      </c>
    </row>
    <row r="128" spans="1:14" ht="30">
      <c r="A128" s="4" t="s">
        <v>138</v>
      </c>
      <c r="B128" s="5" t="s">
        <v>127</v>
      </c>
      <c r="C128" s="45">
        <f>C73</f>
        <v>15648525</v>
      </c>
      <c r="D128" s="45">
        <v>0</v>
      </c>
      <c r="E128" s="45">
        <v>0</v>
      </c>
      <c r="F128" s="45">
        <f>C128+D128</f>
        <v>15648525</v>
      </c>
      <c r="G128" s="44">
        <f>G73</f>
        <v>20051813</v>
      </c>
      <c r="H128" s="45">
        <v>0</v>
      </c>
      <c r="I128" s="45">
        <v>0</v>
      </c>
      <c r="J128" s="45">
        <f>G128+H128</f>
        <v>20051813</v>
      </c>
      <c r="K128" s="44">
        <f>K73</f>
        <v>24477500</v>
      </c>
      <c r="L128" s="44">
        <f>L73</f>
        <v>0</v>
      </c>
      <c r="M128" s="44">
        <v>0</v>
      </c>
      <c r="N128" s="45">
        <f>K128+L128</f>
        <v>24477500</v>
      </c>
    </row>
    <row r="129" spans="1:14" ht="45">
      <c r="A129" s="4" t="s">
        <v>139</v>
      </c>
      <c r="B129" s="5" t="s">
        <v>136</v>
      </c>
      <c r="C129" s="45">
        <f>C80-C66-C67-C73</f>
        <v>19767332</v>
      </c>
      <c r="D129" s="45">
        <f>D80</f>
        <v>29143847</v>
      </c>
      <c r="E129" s="45">
        <f>E80</f>
        <v>5828445</v>
      </c>
      <c r="F129" s="45">
        <f>C129+D129</f>
        <v>48911179</v>
      </c>
      <c r="G129" s="44">
        <f>G80-G66-G67-G73</f>
        <v>26121261</v>
      </c>
      <c r="H129" s="44">
        <f>H80</f>
        <v>31411139</v>
      </c>
      <c r="I129" s="44">
        <f>I80</f>
        <v>5468525</v>
      </c>
      <c r="J129" s="45">
        <f>G129+H129</f>
        <v>57532400</v>
      </c>
      <c r="K129" s="44">
        <f>K80-K66-K67-K73</f>
        <v>31179800</v>
      </c>
      <c r="L129" s="44">
        <f>L80-L66-L67-L73</f>
        <v>34258000</v>
      </c>
      <c r="M129" s="44">
        <f>M80</f>
        <v>4099000</v>
      </c>
      <c r="N129" s="45">
        <f>K129+L129</f>
        <v>65437800</v>
      </c>
    </row>
    <row r="130" spans="1:14" ht="15">
      <c r="A130" s="5" t="s">
        <v>9</v>
      </c>
      <c r="B130" s="4" t="s">
        <v>12</v>
      </c>
      <c r="C130" s="45">
        <f>C127+C128+C129</f>
        <v>94127410</v>
      </c>
      <c r="D130" s="45">
        <f>D127+D128+D129</f>
        <v>29143847</v>
      </c>
      <c r="E130" s="45">
        <f>E127+E128+E129</f>
        <v>5828445</v>
      </c>
      <c r="F130" s="45">
        <f>C130+D130</f>
        <v>123271257</v>
      </c>
      <c r="G130" s="44">
        <f>G127+G128+G129</f>
        <v>121806052</v>
      </c>
      <c r="H130" s="44">
        <f>H127+H128+H129</f>
        <v>31411139</v>
      </c>
      <c r="I130" s="44">
        <f>I127+I128+I129</f>
        <v>5468525</v>
      </c>
      <c r="J130" s="45">
        <f>G130+H130</f>
        <v>153217191</v>
      </c>
      <c r="K130" s="44">
        <f>K127+K128+K129</f>
        <v>150882300</v>
      </c>
      <c r="L130" s="44">
        <f>L127+L128+L129</f>
        <v>34258000</v>
      </c>
      <c r="M130" s="44">
        <f>M127+M128+M129</f>
        <v>4099000</v>
      </c>
      <c r="N130" s="45">
        <f>K130+L130</f>
        <v>185140300</v>
      </c>
    </row>
    <row r="132" ht="15">
      <c r="C132" s="82"/>
    </row>
    <row r="133" spans="1:10" ht="15">
      <c r="A133" s="120" t="s">
        <v>134</v>
      </c>
      <c r="B133" s="120"/>
      <c r="C133" s="120"/>
      <c r="D133" s="120"/>
      <c r="E133" s="120"/>
      <c r="F133" s="120"/>
      <c r="G133" s="120"/>
      <c r="H133" s="120"/>
      <c r="I133" s="120"/>
      <c r="J133" s="120"/>
    </row>
    <row r="134" ht="15">
      <c r="J134" s="3" t="s">
        <v>3</v>
      </c>
    </row>
    <row r="135" spans="1:10" ht="15">
      <c r="A135" s="109" t="s">
        <v>55</v>
      </c>
      <c r="B135" s="109" t="s">
        <v>18</v>
      </c>
      <c r="C135" s="109" t="s">
        <v>103</v>
      </c>
      <c r="D135" s="109"/>
      <c r="E135" s="109"/>
      <c r="F135" s="109"/>
      <c r="G135" s="109" t="s">
        <v>104</v>
      </c>
      <c r="H135" s="109"/>
      <c r="I135" s="109"/>
      <c r="J135" s="109"/>
    </row>
    <row r="136" spans="1:10" ht="63" customHeight="1">
      <c r="A136" s="109"/>
      <c r="B136" s="109"/>
      <c r="C136" s="4" t="s">
        <v>6</v>
      </c>
      <c r="D136" s="4" t="s">
        <v>7</v>
      </c>
      <c r="E136" s="4" t="s">
        <v>8</v>
      </c>
      <c r="F136" s="4" t="s">
        <v>54</v>
      </c>
      <c r="G136" s="4" t="s">
        <v>6</v>
      </c>
      <c r="H136" s="4" t="s">
        <v>7</v>
      </c>
      <c r="I136" s="4" t="s">
        <v>8</v>
      </c>
      <c r="J136" s="4" t="s">
        <v>52</v>
      </c>
    </row>
    <row r="137" spans="1:10" ht="15">
      <c r="A137" s="4">
        <v>1</v>
      </c>
      <c r="B137" s="4">
        <v>2</v>
      </c>
      <c r="C137" s="4">
        <v>3</v>
      </c>
      <c r="D137" s="4">
        <v>4</v>
      </c>
      <c r="E137" s="4">
        <v>5</v>
      </c>
      <c r="F137" s="4">
        <v>6</v>
      </c>
      <c r="G137" s="4">
        <v>7</v>
      </c>
      <c r="H137" s="4">
        <v>8</v>
      </c>
      <c r="I137" s="4">
        <v>9</v>
      </c>
      <c r="J137" s="4">
        <v>10</v>
      </c>
    </row>
    <row r="138" spans="1:10" ht="30">
      <c r="A138" s="4" t="s">
        <v>137</v>
      </c>
      <c r="B138" s="5" t="s">
        <v>135</v>
      </c>
      <c r="C138" s="45">
        <f>C96+C97</f>
        <v>100557599</v>
      </c>
      <c r="D138" s="5">
        <v>0</v>
      </c>
      <c r="E138" s="5" t="s">
        <v>9</v>
      </c>
      <c r="F138" s="45">
        <f>C138+D138</f>
        <v>100557599</v>
      </c>
      <c r="G138" s="41">
        <f>G96+G97</f>
        <v>105585479</v>
      </c>
      <c r="H138" s="4">
        <v>0</v>
      </c>
      <c r="I138" s="4" t="s">
        <v>9</v>
      </c>
      <c r="J138" s="41">
        <f>G138+H138</f>
        <v>105585479</v>
      </c>
    </row>
    <row r="139" spans="1:10" ht="30">
      <c r="A139" s="4" t="s">
        <v>138</v>
      </c>
      <c r="B139" s="5" t="s">
        <v>127</v>
      </c>
      <c r="C139" s="40">
        <f>C103</f>
        <v>25848240</v>
      </c>
      <c r="D139" s="5"/>
      <c r="E139" s="5"/>
      <c r="F139" s="45">
        <f>C139+D139</f>
        <v>25848240</v>
      </c>
      <c r="G139" s="41">
        <f>G103</f>
        <v>27140652</v>
      </c>
      <c r="H139" s="4">
        <v>0</v>
      </c>
      <c r="I139" s="4"/>
      <c r="J139" s="41">
        <f>G139+H139</f>
        <v>27140652</v>
      </c>
    </row>
    <row r="140" spans="1:10" ht="45">
      <c r="A140" s="4" t="s">
        <v>139</v>
      </c>
      <c r="B140" s="5" t="s">
        <v>136</v>
      </c>
      <c r="C140" s="40">
        <f>C110-C138-C139</f>
        <v>32925866</v>
      </c>
      <c r="D140" s="5">
        <v>0</v>
      </c>
      <c r="E140" s="5" t="s">
        <v>9</v>
      </c>
      <c r="F140" s="45">
        <f>C140+D140</f>
        <v>32925866</v>
      </c>
      <c r="G140" s="41">
        <f>G110-G138-G139</f>
        <v>34572158</v>
      </c>
      <c r="H140" s="4">
        <v>0</v>
      </c>
      <c r="I140" s="4" t="s">
        <v>9</v>
      </c>
      <c r="J140" s="41">
        <f>G140+H140</f>
        <v>34572158</v>
      </c>
    </row>
    <row r="141" spans="1:10" ht="15">
      <c r="A141" s="5" t="s">
        <v>9</v>
      </c>
      <c r="B141" s="4" t="s">
        <v>12</v>
      </c>
      <c r="C141" s="45">
        <f>C138+C139+C140</f>
        <v>159331705</v>
      </c>
      <c r="D141" s="5">
        <v>0</v>
      </c>
      <c r="E141" s="5" t="s">
        <v>9</v>
      </c>
      <c r="F141" s="45">
        <f>C141+D141</f>
        <v>159331705</v>
      </c>
      <c r="G141" s="45">
        <f>G138+G139+G140</f>
        <v>167298289</v>
      </c>
      <c r="H141" s="4">
        <v>0</v>
      </c>
      <c r="I141" s="4" t="s">
        <v>9</v>
      </c>
      <c r="J141" s="41">
        <f>G141+H141</f>
        <v>167298289</v>
      </c>
    </row>
    <row r="143" spans="1:13" ht="15">
      <c r="A143" s="114" t="s">
        <v>73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1:13" ht="15">
      <c r="A144" s="114" t="s">
        <v>112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ht="15">
      <c r="M145" s="3" t="s">
        <v>3</v>
      </c>
    </row>
    <row r="146" spans="1:13" ht="15" customHeight="1">
      <c r="A146" s="109" t="s">
        <v>17</v>
      </c>
      <c r="B146" s="109" t="s">
        <v>19</v>
      </c>
      <c r="C146" s="109" t="s">
        <v>20</v>
      </c>
      <c r="D146" s="109" t="s">
        <v>21</v>
      </c>
      <c r="E146" s="115" t="s">
        <v>80</v>
      </c>
      <c r="F146" s="116"/>
      <c r="G146" s="117"/>
      <c r="H146" s="115" t="s">
        <v>81</v>
      </c>
      <c r="I146" s="116"/>
      <c r="J146" s="117"/>
      <c r="K146" s="115" t="s">
        <v>82</v>
      </c>
      <c r="L146" s="116"/>
      <c r="M146" s="117"/>
    </row>
    <row r="147" spans="1:13" ht="30">
      <c r="A147" s="109"/>
      <c r="B147" s="109"/>
      <c r="C147" s="109"/>
      <c r="D147" s="109"/>
      <c r="E147" s="4" t="s">
        <v>6</v>
      </c>
      <c r="F147" s="4" t="s">
        <v>7</v>
      </c>
      <c r="G147" s="4" t="s">
        <v>56</v>
      </c>
      <c r="H147" s="4" t="s">
        <v>6</v>
      </c>
      <c r="I147" s="4" t="s">
        <v>7</v>
      </c>
      <c r="J147" s="4" t="s">
        <v>57</v>
      </c>
      <c r="K147" s="4" t="s">
        <v>6</v>
      </c>
      <c r="L147" s="4" t="s">
        <v>7</v>
      </c>
      <c r="M147" s="4" t="s">
        <v>53</v>
      </c>
    </row>
    <row r="148" spans="1:13" ht="15">
      <c r="A148" s="4">
        <v>1</v>
      </c>
      <c r="B148" s="4">
        <v>2</v>
      </c>
      <c r="C148" s="4">
        <v>3</v>
      </c>
      <c r="D148" s="4">
        <v>4</v>
      </c>
      <c r="E148" s="4">
        <v>5</v>
      </c>
      <c r="F148" s="4">
        <v>6</v>
      </c>
      <c r="G148" s="4">
        <v>7</v>
      </c>
      <c r="H148" s="4">
        <v>8</v>
      </c>
      <c r="I148" s="4">
        <v>9</v>
      </c>
      <c r="J148" s="4">
        <v>10</v>
      </c>
      <c r="K148" s="4">
        <v>11</v>
      </c>
      <c r="L148" s="4">
        <v>12</v>
      </c>
      <c r="M148" s="4">
        <v>13</v>
      </c>
    </row>
    <row r="149" spans="1:13" ht="15">
      <c r="A149" s="4" t="s">
        <v>137</v>
      </c>
      <c r="B149" s="24" t="s">
        <v>22</v>
      </c>
      <c r="C149" s="4" t="s">
        <v>9</v>
      </c>
      <c r="D149" s="4" t="s">
        <v>9</v>
      </c>
      <c r="E149" s="4" t="s">
        <v>9</v>
      </c>
      <c r="F149" s="4" t="s">
        <v>9</v>
      </c>
      <c r="G149" s="4" t="s">
        <v>9</v>
      </c>
      <c r="H149" s="4" t="s">
        <v>9</v>
      </c>
      <c r="I149" s="4" t="s">
        <v>9</v>
      </c>
      <c r="J149" s="4" t="s">
        <v>9</v>
      </c>
      <c r="K149" s="4" t="s">
        <v>9</v>
      </c>
      <c r="L149" s="4" t="s">
        <v>9</v>
      </c>
      <c r="M149" s="4" t="s">
        <v>9</v>
      </c>
    </row>
    <row r="150" spans="1:13" ht="45">
      <c r="A150" s="4"/>
      <c r="B150" s="5" t="s">
        <v>140</v>
      </c>
      <c r="C150" s="4" t="s">
        <v>149</v>
      </c>
      <c r="D150" s="4" t="s">
        <v>150</v>
      </c>
      <c r="E150" s="4">
        <v>7</v>
      </c>
      <c r="F150" s="4"/>
      <c r="G150" s="4"/>
      <c r="H150" s="4">
        <v>8</v>
      </c>
      <c r="I150" s="4"/>
      <c r="J150" s="4"/>
      <c r="K150" s="4">
        <v>8</v>
      </c>
      <c r="L150" s="4"/>
      <c r="M150" s="4"/>
    </row>
    <row r="151" spans="1:13" ht="15" customHeight="1">
      <c r="A151" s="4"/>
      <c r="B151" s="5" t="s">
        <v>141</v>
      </c>
      <c r="C151" s="4" t="s">
        <v>149</v>
      </c>
      <c r="D151" s="123" t="s">
        <v>151</v>
      </c>
      <c r="E151" s="4">
        <v>977.25</v>
      </c>
      <c r="F151" s="4"/>
      <c r="G151" s="4"/>
      <c r="H151" s="4">
        <v>1171.75</v>
      </c>
      <c r="I151" s="4"/>
      <c r="J151" s="4"/>
      <c r="K151" s="4">
        <v>1171.75</v>
      </c>
      <c r="L151" s="4"/>
      <c r="M151" s="4"/>
    </row>
    <row r="152" spans="1:13" ht="15" customHeight="1">
      <c r="A152" s="4"/>
      <c r="B152" s="5" t="s">
        <v>142</v>
      </c>
      <c r="C152" s="4"/>
      <c r="D152" s="125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5" customHeight="1">
      <c r="A153" s="4"/>
      <c r="B153" s="5" t="s">
        <v>143</v>
      </c>
      <c r="C153" s="4" t="s">
        <v>149</v>
      </c>
      <c r="D153" s="125"/>
      <c r="E153" s="4">
        <v>11</v>
      </c>
      <c r="F153" s="4"/>
      <c r="G153" s="4"/>
      <c r="H153" s="4">
        <v>19</v>
      </c>
      <c r="I153" s="4"/>
      <c r="J153" s="4"/>
      <c r="K153" s="4">
        <v>19</v>
      </c>
      <c r="L153" s="4"/>
      <c r="M153" s="4"/>
    </row>
    <row r="154" spans="1:13" ht="15" customHeight="1">
      <c r="A154" s="4"/>
      <c r="B154" s="5" t="s">
        <v>145</v>
      </c>
      <c r="C154" s="4" t="s">
        <v>149</v>
      </c>
      <c r="D154" s="125"/>
      <c r="E154" s="4">
        <v>86.25</v>
      </c>
      <c r="F154" s="4"/>
      <c r="G154" s="4"/>
      <c r="H154" s="4">
        <v>103.75</v>
      </c>
      <c r="I154" s="4"/>
      <c r="J154" s="4"/>
      <c r="K154" s="4">
        <v>103.75</v>
      </c>
      <c r="L154" s="4"/>
      <c r="M154" s="4"/>
    </row>
    <row r="155" spans="1:13" ht="17.25" customHeight="1">
      <c r="A155" s="4"/>
      <c r="B155" s="5" t="s">
        <v>146</v>
      </c>
      <c r="C155" s="4" t="s">
        <v>149</v>
      </c>
      <c r="D155" s="125"/>
      <c r="E155" s="4">
        <v>478.5</v>
      </c>
      <c r="F155" s="4"/>
      <c r="G155" s="4"/>
      <c r="H155" s="4">
        <v>541.5</v>
      </c>
      <c r="I155" s="4"/>
      <c r="J155" s="4"/>
      <c r="K155" s="4">
        <v>541.5</v>
      </c>
      <c r="L155" s="4"/>
      <c r="M155" s="4"/>
    </row>
    <row r="156" spans="1:13" ht="15" customHeight="1">
      <c r="A156" s="4"/>
      <c r="B156" s="5" t="s">
        <v>147</v>
      </c>
      <c r="C156" s="4" t="s">
        <v>149</v>
      </c>
      <c r="D156" s="125"/>
      <c r="E156" s="4">
        <v>92.25</v>
      </c>
      <c r="F156" s="4"/>
      <c r="G156" s="4"/>
      <c r="H156" s="4">
        <v>104.25</v>
      </c>
      <c r="I156" s="4"/>
      <c r="J156" s="4"/>
      <c r="K156" s="4">
        <v>104.25</v>
      </c>
      <c r="L156" s="4"/>
      <c r="M156" s="4"/>
    </row>
    <row r="157" spans="1:13" ht="17.25" customHeight="1">
      <c r="A157" s="4" t="s">
        <v>9</v>
      </c>
      <c r="B157" s="23" t="s">
        <v>148</v>
      </c>
      <c r="C157" s="4" t="s">
        <v>149</v>
      </c>
      <c r="D157" s="126"/>
      <c r="E157" s="4">
        <v>309.25</v>
      </c>
      <c r="F157" s="4"/>
      <c r="G157" s="4"/>
      <c r="H157" s="4">
        <v>403.25</v>
      </c>
      <c r="I157" s="4"/>
      <c r="J157" s="4"/>
      <c r="K157" s="4">
        <v>403.25</v>
      </c>
      <c r="L157" s="4"/>
      <c r="M157" s="4"/>
    </row>
    <row r="158" spans="1:13" ht="15" customHeight="1">
      <c r="A158" s="4" t="s">
        <v>138</v>
      </c>
      <c r="B158" s="24" t="s">
        <v>23</v>
      </c>
      <c r="C158" s="4" t="s">
        <v>9</v>
      </c>
      <c r="D158" s="4" t="s">
        <v>9</v>
      </c>
      <c r="E158" s="4" t="s">
        <v>9</v>
      </c>
      <c r="F158" s="4" t="s">
        <v>9</v>
      </c>
      <c r="G158" s="4" t="s">
        <v>9</v>
      </c>
      <c r="H158" s="4"/>
      <c r="I158" s="4" t="s">
        <v>9</v>
      </c>
      <c r="J158" s="4" t="s">
        <v>9</v>
      </c>
      <c r="K158" s="4"/>
      <c r="L158" s="4" t="s">
        <v>9</v>
      </c>
      <c r="M158" s="4" t="s">
        <v>9</v>
      </c>
    </row>
    <row r="159" spans="1:13" ht="23.25" customHeight="1">
      <c r="A159" s="4"/>
      <c r="B159" s="5" t="s">
        <v>152</v>
      </c>
      <c r="C159" s="4" t="s">
        <v>155</v>
      </c>
      <c r="D159" s="123" t="s">
        <v>158</v>
      </c>
      <c r="E159" s="4">
        <v>1775</v>
      </c>
      <c r="F159" s="4"/>
      <c r="G159" s="4"/>
      <c r="H159" s="4">
        <v>1845</v>
      </c>
      <c r="I159" s="4"/>
      <c r="J159" s="4"/>
      <c r="K159" s="4">
        <v>1845</v>
      </c>
      <c r="L159" s="4"/>
      <c r="M159" s="4"/>
    </row>
    <row r="160" spans="1:13" ht="20.25" customHeight="1">
      <c r="A160" s="4" t="s">
        <v>9</v>
      </c>
      <c r="B160" s="23" t="s">
        <v>153</v>
      </c>
      <c r="C160" s="4" t="s">
        <v>156</v>
      </c>
      <c r="D160" s="125"/>
      <c r="E160" s="4">
        <v>1510</v>
      </c>
      <c r="F160" s="4"/>
      <c r="G160" s="4"/>
      <c r="H160" s="4">
        <v>1603</v>
      </c>
      <c r="I160" s="4"/>
      <c r="J160" s="4"/>
      <c r="K160" s="4">
        <v>1845</v>
      </c>
      <c r="L160" s="4"/>
      <c r="M160" s="4"/>
    </row>
    <row r="161" spans="1:13" ht="36" customHeight="1">
      <c r="A161" s="4"/>
      <c r="B161" s="23" t="s">
        <v>154</v>
      </c>
      <c r="C161" s="4" t="s">
        <v>157</v>
      </c>
      <c r="D161" s="126"/>
      <c r="E161" s="4">
        <v>532</v>
      </c>
      <c r="F161" s="4"/>
      <c r="G161" s="4"/>
      <c r="H161" s="4">
        <v>6665.3</v>
      </c>
      <c r="I161" s="4"/>
      <c r="J161" s="4"/>
      <c r="K161" s="4">
        <v>6665.3</v>
      </c>
      <c r="L161" s="4"/>
      <c r="M161" s="4"/>
    </row>
    <row r="162" spans="1:13" ht="15" customHeight="1">
      <c r="A162" s="4" t="s">
        <v>139</v>
      </c>
      <c r="B162" s="24" t="s">
        <v>24</v>
      </c>
      <c r="C162" s="4" t="s">
        <v>9</v>
      </c>
      <c r="D162" s="4" t="s">
        <v>9</v>
      </c>
      <c r="E162" s="4" t="s">
        <v>9</v>
      </c>
      <c r="F162" s="4" t="s">
        <v>9</v>
      </c>
      <c r="G162" s="4" t="s">
        <v>9</v>
      </c>
      <c r="H162" s="4" t="s">
        <v>9</v>
      </c>
      <c r="I162" s="4" t="s">
        <v>9</v>
      </c>
      <c r="J162" s="4" t="s">
        <v>9</v>
      </c>
      <c r="K162" s="4"/>
      <c r="L162" s="4" t="s">
        <v>9</v>
      </c>
      <c r="M162" s="4" t="s">
        <v>9</v>
      </c>
    </row>
    <row r="163" spans="1:13" ht="43.5" customHeight="1">
      <c r="A163" s="4"/>
      <c r="B163" s="5" t="s">
        <v>160</v>
      </c>
      <c r="C163" s="4" t="s">
        <v>166</v>
      </c>
      <c r="D163" s="4" t="s">
        <v>161</v>
      </c>
      <c r="E163" s="4">
        <v>77995</v>
      </c>
      <c r="F163" s="4"/>
      <c r="G163" s="4"/>
      <c r="H163" s="4">
        <v>95589.6</v>
      </c>
      <c r="I163" s="4"/>
      <c r="J163" s="4"/>
      <c r="K163" s="27">
        <f>K130/K160</f>
        <v>81779.0243902439</v>
      </c>
      <c r="L163" s="4"/>
      <c r="M163" s="4"/>
    </row>
    <row r="164" spans="1:13" ht="48" customHeight="1">
      <c r="A164" s="4"/>
      <c r="B164" s="5" t="s">
        <v>162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24" customHeight="1">
      <c r="A165" s="4"/>
      <c r="B165" s="5" t="s">
        <v>164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 customHeight="1">
      <c r="A166" s="4"/>
      <c r="B166" s="5" t="s">
        <v>163</v>
      </c>
      <c r="C166" s="4" t="s">
        <v>156</v>
      </c>
      <c r="D166" s="123" t="s">
        <v>167</v>
      </c>
      <c r="E166" s="4">
        <v>160</v>
      </c>
      <c r="F166" s="4"/>
      <c r="G166" s="4"/>
      <c r="H166" s="4">
        <v>84</v>
      </c>
      <c r="I166" s="4"/>
      <c r="J166" s="4"/>
      <c r="K166" s="27">
        <f>K160/K153</f>
        <v>97.10526315789474</v>
      </c>
      <c r="L166" s="4"/>
      <c r="M166" s="4"/>
    </row>
    <row r="167" spans="1:13" ht="15" customHeight="1">
      <c r="A167" s="4"/>
      <c r="B167" s="5" t="s">
        <v>145</v>
      </c>
      <c r="C167" s="4" t="s">
        <v>156</v>
      </c>
      <c r="D167" s="125"/>
      <c r="E167" s="4">
        <v>20</v>
      </c>
      <c r="F167" s="4"/>
      <c r="G167" s="4"/>
      <c r="H167" s="4">
        <v>15</v>
      </c>
      <c r="I167" s="4"/>
      <c r="J167" s="4"/>
      <c r="K167" s="27">
        <f>K160/K154</f>
        <v>17.783132530120483</v>
      </c>
      <c r="L167" s="4"/>
      <c r="M167" s="4"/>
    </row>
    <row r="168" spans="1:13" ht="15" customHeight="1">
      <c r="A168" s="4"/>
      <c r="B168" s="5" t="s">
        <v>146</v>
      </c>
      <c r="C168" s="4" t="s">
        <v>156</v>
      </c>
      <c r="D168" s="125"/>
      <c r="E168" s="4">
        <v>4</v>
      </c>
      <c r="F168" s="4"/>
      <c r="G168" s="4"/>
      <c r="H168" s="4">
        <v>3</v>
      </c>
      <c r="I168" s="4"/>
      <c r="J168" s="4"/>
      <c r="K168" s="27">
        <f>K160/K155</f>
        <v>3.407202216066482</v>
      </c>
      <c r="L168" s="4"/>
      <c r="M168" s="4"/>
    </row>
    <row r="169" spans="1:13" ht="15" customHeight="1">
      <c r="A169" s="4"/>
      <c r="B169" s="5" t="s">
        <v>147</v>
      </c>
      <c r="C169" s="4" t="s">
        <v>156</v>
      </c>
      <c r="D169" s="125"/>
      <c r="E169" s="4">
        <v>314</v>
      </c>
      <c r="F169" s="4"/>
      <c r="G169" s="4"/>
      <c r="H169" s="4">
        <v>15</v>
      </c>
      <c r="I169" s="4"/>
      <c r="J169" s="4"/>
      <c r="K169" s="27">
        <f>K160/K156</f>
        <v>17.697841726618705</v>
      </c>
      <c r="L169" s="4"/>
      <c r="M169" s="4"/>
    </row>
    <row r="170" spans="1:13" ht="15">
      <c r="A170" s="4" t="s">
        <v>9</v>
      </c>
      <c r="B170" s="23" t="s">
        <v>165</v>
      </c>
      <c r="C170" s="4" t="s">
        <v>156</v>
      </c>
      <c r="D170" s="126"/>
      <c r="E170" s="4">
        <v>6</v>
      </c>
      <c r="F170" s="4" t="s">
        <v>9</v>
      </c>
      <c r="G170" s="4" t="s">
        <v>9</v>
      </c>
      <c r="H170" s="4">
        <v>4</v>
      </c>
      <c r="I170" s="4" t="s">
        <v>9</v>
      </c>
      <c r="J170" s="4" t="s">
        <v>9</v>
      </c>
      <c r="K170" s="27">
        <f>K160/K157</f>
        <v>4.575325480471172</v>
      </c>
      <c r="L170" s="4" t="s">
        <v>9</v>
      </c>
      <c r="M170" s="4" t="s">
        <v>9</v>
      </c>
    </row>
    <row r="171" spans="1:13" ht="15">
      <c r="A171" s="4" t="s">
        <v>159</v>
      </c>
      <c r="B171" s="24" t="s">
        <v>25</v>
      </c>
      <c r="C171" s="4" t="s">
        <v>9</v>
      </c>
      <c r="D171" s="4" t="s">
        <v>9</v>
      </c>
      <c r="E171" s="4" t="s">
        <v>9</v>
      </c>
      <c r="F171" s="4" t="s">
        <v>9</v>
      </c>
      <c r="G171" s="4" t="s">
        <v>9</v>
      </c>
      <c r="H171" s="4" t="s">
        <v>9</v>
      </c>
      <c r="I171" s="4" t="s">
        <v>9</v>
      </c>
      <c r="J171" s="4" t="s">
        <v>9</v>
      </c>
      <c r="K171" s="4"/>
      <c r="L171" s="4" t="s">
        <v>9</v>
      </c>
      <c r="M171" s="4" t="s">
        <v>9</v>
      </c>
    </row>
    <row r="172" spans="1:13" ht="45">
      <c r="A172" s="4"/>
      <c r="B172" s="5" t="s">
        <v>168</v>
      </c>
      <c r="C172" s="4" t="s">
        <v>170</v>
      </c>
      <c r="D172" s="4" t="s">
        <v>167</v>
      </c>
      <c r="E172" s="4">
        <v>100</v>
      </c>
      <c r="F172" s="4"/>
      <c r="G172" s="4"/>
      <c r="H172" s="4">
        <v>100</v>
      </c>
      <c r="I172" s="4"/>
      <c r="J172" s="4"/>
      <c r="K172" s="4">
        <v>100</v>
      </c>
      <c r="L172" s="4"/>
      <c r="M172" s="4"/>
    </row>
    <row r="173" spans="1:13" ht="135">
      <c r="A173" s="4" t="s">
        <v>9</v>
      </c>
      <c r="B173" s="23" t="s">
        <v>169</v>
      </c>
      <c r="C173" s="4" t="s">
        <v>171</v>
      </c>
      <c r="D173" s="4" t="s">
        <v>172</v>
      </c>
      <c r="E173" s="4">
        <v>12.5</v>
      </c>
      <c r="F173" s="4"/>
      <c r="G173" s="4"/>
      <c r="H173" s="4">
        <v>9.1</v>
      </c>
      <c r="I173" s="4"/>
      <c r="J173" s="4"/>
      <c r="K173" s="4">
        <v>9.1</v>
      </c>
      <c r="L173" s="4"/>
      <c r="M173" s="4"/>
    </row>
    <row r="176" spans="1:10" ht="15" customHeight="1">
      <c r="A176" s="120" t="s">
        <v>113</v>
      </c>
      <c r="B176" s="120"/>
      <c r="C176" s="120"/>
      <c r="D176" s="120"/>
      <c r="E176" s="120"/>
      <c r="F176" s="120"/>
      <c r="G176" s="120"/>
      <c r="H176" s="120"/>
      <c r="I176" s="120"/>
      <c r="J176" s="120"/>
    </row>
    <row r="177" ht="15">
      <c r="J177" s="3" t="s">
        <v>3</v>
      </c>
    </row>
    <row r="178" spans="1:10" ht="15">
      <c r="A178" s="109" t="s">
        <v>17</v>
      </c>
      <c r="B178" s="109" t="s">
        <v>19</v>
      </c>
      <c r="C178" s="109" t="s">
        <v>20</v>
      </c>
      <c r="D178" s="109" t="s">
        <v>21</v>
      </c>
      <c r="E178" s="109" t="s">
        <v>103</v>
      </c>
      <c r="F178" s="109"/>
      <c r="G178" s="109"/>
      <c r="H178" s="109" t="s">
        <v>104</v>
      </c>
      <c r="I178" s="109"/>
      <c r="J178" s="109"/>
    </row>
    <row r="179" spans="1:10" ht="41.25" customHeight="1">
      <c r="A179" s="109"/>
      <c r="B179" s="109"/>
      <c r="C179" s="109"/>
      <c r="D179" s="109"/>
      <c r="E179" s="4" t="s">
        <v>6</v>
      </c>
      <c r="F179" s="4" t="s">
        <v>7</v>
      </c>
      <c r="G179" s="4" t="s">
        <v>56</v>
      </c>
      <c r="H179" s="4" t="s">
        <v>6</v>
      </c>
      <c r="I179" s="4" t="s">
        <v>7</v>
      </c>
      <c r="J179" s="4" t="s">
        <v>57</v>
      </c>
    </row>
    <row r="180" spans="1:10" ht="15">
      <c r="A180" s="4">
        <v>1</v>
      </c>
      <c r="B180" s="4">
        <v>2</v>
      </c>
      <c r="C180" s="4">
        <v>3</v>
      </c>
      <c r="D180" s="4">
        <v>4</v>
      </c>
      <c r="E180" s="4">
        <v>5</v>
      </c>
      <c r="F180" s="4">
        <v>6</v>
      </c>
      <c r="G180" s="4">
        <v>7</v>
      </c>
      <c r="H180" s="4">
        <v>8</v>
      </c>
      <c r="I180" s="4">
        <v>9</v>
      </c>
      <c r="J180" s="4">
        <v>10</v>
      </c>
    </row>
    <row r="181" spans="1:10" ht="15">
      <c r="A181" s="4" t="s">
        <v>137</v>
      </c>
      <c r="B181" s="24" t="s">
        <v>22</v>
      </c>
      <c r="C181" s="4" t="s">
        <v>9</v>
      </c>
      <c r="D181" s="4" t="s">
        <v>9</v>
      </c>
      <c r="E181" s="5" t="s">
        <v>9</v>
      </c>
      <c r="F181" s="5" t="s">
        <v>9</v>
      </c>
      <c r="G181" s="5" t="s">
        <v>9</v>
      </c>
      <c r="H181" s="5" t="s">
        <v>9</v>
      </c>
      <c r="I181" s="5" t="s">
        <v>9</v>
      </c>
      <c r="J181" s="5" t="s">
        <v>9</v>
      </c>
    </row>
    <row r="182" spans="1:10" ht="45">
      <c r="A182" s="4"/>
      <c r="B182" s="5" t="s">
        <v>140</v>
      </c>
      <c r="C182" s="4" t="s">
        <v>149</v>
      </c>
      <c r="D182" s="4" t="s">
        <v>150</v>
      </c>
      <c r="E182" s="4">
        <v>8</v>
      </c>
      <c r="F182" s="5"/>
      <c r="G182" s="5"/>
      <c r="H182" s="4">
        <v>8</v>
      </c>
      <c r="I182" s="5"/>
      <c r="J182" s="5"/>
    </row>
    <row r="183" spans="1:10" ht="15" customHeight="1">
      <c r="A183" s="4"/>
      <c r="B183" s="5" t="s">
        <v>141</v>
      </c>
      <c r="C183" s="4" t="s">
        <v>149</v>
      </c>
      <c r="D183" s="123" t="s">
        <v>151</v>
      </c>
      <c r="E183" s="4">
        <v>1171.75</v>
      </c>
      <c r="F183" s="5"/>
      <c r="G183" s="5"/>
      <c r="H183" s="4">
        <v>1171.75</v>
      </c>
      <c r="I183" s="5"/>
      <c r="J183" s="5"/>
    </row>
    <row r="184" spans="1:10" ht="15">
      <c r="A184" s="4"/>
      <c r="B184" s="5" t="s">
        <v>142</v>
      </c>
      <c r="C184" s="4"/>
      <c r="D184" s="125"/>
      <c r="E184" s="4"/>
      <c r="F184" s="5"/>
      <c r="G184" s="5"/>
      <c r="H184" s="4"/>
      <c r="I184" s="5"/>
      <c r="J184" s="5"/>
    </row>
    <row r="185" spans="1:10" ht="15">
      <c r="A185" s="4"/>
      <c r="B185" s="5" t="s">
        <v>143</v>
      </c>
      <c r="C185" s="4" t="s">
        <v>149</v>
      </c>
      <c r="D185" s="125"/>
      <c r="E185" s="4">
        <v>19</v>
      </c>
      <c r="F185" s="5"/>
      <c r="G185" s="5"/>
      <c r="H185" s="4">
        <v>19</v>
      </c>
      <c r="I185" s="5"/>
      <c r="J185" s="5"/>
    </row>
    <row r="186" spans="1:10" ht="15">
      <c r="A186" s="4"/>
      <c r="B186" s="5" t="s">
        <v>145</v>
      </c>
      <c r="C186" s="4" t="s">
        <v>149</v>
      </c>
      <c r="D186" s="125"/>
      <c r="E186" s="4">
        <v>103.75</v>
      </c>
      <c r="F186" s="5"/>
      <c r="G186" s="5"/>
      <c r="H186" s="4">
        <v>103.75</v>
      </c>
      <c r="I186" s="5"/>
      <c r="J186" s="5"/>
    </row>
    <row r="187" spans="1:10" ht="15">
      <c r="A187" s="4"/>
      <c r="B187" s="5" t="s">
        <v>146</v>
      </c>
      <c r="C187" s="4" t="s">
        <v>149</v>
      </c>
      <c r="D187" s="125"/>
      <c r="E187" s="4">
        <v>541.5</v>
      </c>
      <c r="F187" s="5"/>
      <c r="G187" s="5"/>
      <c r="H187" s="4">
        <v>541.5</v>
      </c>
      <c r="I187" s="5"/>
      <c r="J187" s="5"/>
    </row>
    <row r="188" spans="1:10" ht="15">
      <c r="A188" s="4"/>
      <c r="B188" s="5" t="s">
        <v>147</v>
      </c>
      <c r="C188" s="4" t="s">
        <v>149</v>
      </c>
      <c r="D188" s="125"/>
      <c r="E188" s="4">
        <v>104.25</v>
      </c>
      <c r="F188" s="5" t="s">
        <v>9</v>
      </c>
      <c r="G188" s="5" t="s">
        <v>9</v>
      </c>
      <c r="H188" s="4">
        <v>104.25</v>
      </c>
      <c r="I188" s="5" t="s">
        <v>9</v>
      </c>
      <c r="J188" s="5" t="s">
        <v>9</v>
      </c>
    </row>
    <row r="189" spans="1:10" ht="15">
      <c r="A189" s="4" t="s">
        <v>9</v>
      </c>
      <c r="B189" s="23" t="s">
        <v>148</v>
      </c>
      <c r="C189" s="4" t="s">
        <v>149</v>
      </c>
      <c r="D189" s="126"/>
      <c r="E189" s="4">
        <v>403.25</v>
      </c>
      <c r="F189" s="5" t="s">
        <v>9</v>
      </c>
      <c r="G189" s="5" t="s">
        <v>9</v>
      </c>
      <c r="H189" s="4">
        <v>403.25</v>
      </c>
      <c r="I189" s="5" t="s">
        <v>9</v>
      </c>
      <c r="J189" s="5" t="s">
        <v>9</v>
      </c>
    </row>
    <row r="190" spans="1:10" ht="15">
      <c r="A190" s="4" t="s">
        <v>138</v>
      </c>
      <c r="B190" s="24" t="s">
        <v>23</v>
      </c>
      <c r="C190" s="4" t="s">
        <v>9</v>
      </c>
      <c r="D190" s="4" t="s">
        <v>9</v>
      </c>
      <c r="E190" s="4"/>
      <c r="F190" s="5" t="s">
        <v>9</v>
      </c>
      <c r="G190" s="5" t="s">
        <v>9</v>
      </c>
      <c r="H190" s="4"/>
      <c r="I190" s="5" t="s">
        <v>9</v>
      </c>
      <c r="J190" s="5" t="s">
        <v>9</v>
      </c>
    </row>
    <row r="191" spans="1:10" ht="15" customHeight="1">
      <c r="A191" s="4"/>
      <c r="B191" s="5" t="s">
        <v>152</v>
      </c>
      <c r="C191" s="4" t="s">
        <v>155</v>
      </c>
      <c r="D191" s="123" t="s">
        <v>158</v>
      </c>
      <c r="E191" s="4">
        <v>1845</v>
      </c>
      <c r="F191" s="5" t="s">
        <v>9</v>
      </c>
      <c r="G191" s="5" t="s">
        <v>9</v>
      </c>
      <c r="H191" s="4">
        <v>1845</v>
      </c>
      <c r="I191" s="5" t="s">
        <v>9</v>
      </c>
      <c r="J191" s="5" t="s">
        <v>9</v>
      </c>
    </row>
    <row r="192" spans="1:10" ht="15">
      <c r="A192" s="4" t="s">
        <v>9</v>
      </c>
      <c r="B192" s="23" t="s">
        <v>153</v>
      </c>
      <c r="C192" s="4" t="s">
        <v>156</v>
      </c>
      <c r="D192" s="125"/>
      <c r="E192" s="4">
        <v>1845</v>
      </c>
      <c r="F192" s="5" t="s">
        <v>9</v>
      </c>
      <c r="G192" s="5" t="s">
        <v>9</v>
      </c>
      <c r="H192" s="4">
        <v>1845</v>
      </c>
      <c r="I192" s="5" t="s">
        <v>9</v>
      </c>
      <c r="J192" s="5" t="s">
        <v>9</v>
      </c>
    </row>
    <row r="193" spans="1:10" ht="30">
      <c r="A193" s="4"/>
      <c r="B193" s="23" t="s">
        <v>154</v>
      </c>
      <c r="C193" s="4" t="s">
        <v>157</v>
      </c>
      <c r="D193" s="126"/>
      <c r="E193" s="4">
        <v>6665.3</v>
      </c>
      <c r="F193" s="5" t="s">
        <v>9</v>
      </c>
      <c r="G193" s="5" t="s">
        <v>9</v>
      </c>
      <c r="H193" s="4">
        <v>6665.3</v>
      </c>
      <c r="I193" s="5" t="s">
        <v>9</v>
      </c>
      <c r="J193" s="5" t="s">
        <v>9</v>
      </c>
    </row>
    <row r="194" spans="1:10" ht="15">
      <c r="A194" s="4" t="s">
        <v>139</v>
      </c>
      <c r="B194" s="24" t="s">
        <v>24</v>
      </c>
      <c r="C194" s="4" t="s">
        <v>9</v>
      </c>
      <c r="D194" s="4" t="s">
        <v>9</v>
      </c>
      <c r="E194" s="4"/>
      <c r="F194" s="5" t="s">
        <v>9</v>
      </c>
      <c r="G194" s="5" t="s">
        <v>9</v>
      </c>
      <c r="H194" s="4"/>
      <c r="I194" s="5" t="s">
        <v>9</v>
      </c>
      <c r="J194" s="5" t="s">
        <v>9</v>
      </c>
    </row>
    <row r="195" spans="1:10" ht="30">
      <c r="A195" s="4"/>
      <c r="B195" s="5" t="s">
        <v>160</v>
      </c>
      <c r="C195" s="4" t="s">
        <v>166</v>
      </c>
      <c r="D195" s="4" t="s">
        <v>161</v>
      </c>
      <c r="E195" s="27">
        <f>C141/E192</f>
        <v>86358.64769647697</v>
      </c>
      <c r="F195" s="5" t="s">
        <v>9</v>
      </c>
      <c r="G195" s="5" t="s">
        <v>9</v>
      </c>
      <c r="H195" s="27">
        <f>G141/H192</f>
        <v>90676.57940379404</v>
      </c>
      <c r="I195" s="5" t="s">
        <v>9</v>
      </c>
      <c r="J195" s="5" t="s">
        <v>9</v>
      </c>
    </row>
    <row r="196" spans="1:10" ht="45">
      <c r="A196" s="4"/>
      <c r="B196" s="5" t="s">
        <v>162</v>
      </c>
      <c r="C196" s="4"/>
      <c r="D196" s="4"/>
      <c r="E196" s="4"/>
      <c r="F196" s="5"/>
      <c r="G196" s="5"/>
      <c r="H196" s="4"/>
      <c r="I196" s="5"/>
      <c r="J196" s="5"/>
    </row>
    <row r="197" spans="1:10" ht="15" customHeight="1">
      <c r="A197" s="4"/>
      <c r="B197" s="5" t="s">
        <v>164</v>
      </c>
      <c r="C197" s="4"/>
      <c r="D197" s="4"/>
      <c r="E197" s="4"/>
      <c r="F197" s="5"/>
      <c r="G197" s="5"/>
      <c r="H197" s="4"/>
      <c r="I197" s="5"/>
      <c r="J197" s="5"/>
    </row>
    <row r="198" spans="1:10" ht="15" customHeight="1">
      <c r="A198" s="4"/>
      <c r="B198" s="5" t="s">
        <v>163</v>
      </c>
      <c r="C198" s="4" t="s">
        <v>156</v>
      </c>
      <c r="D198" s="123" t="s">
        <v>167</v>
      </c>
      <c r="E198" s="27">
        <f>E192/E185</f>
        <v>97.10526315789474</v>
      </c>
      <c r="F198" s="5"/>
      <c r="G198" s="5"/>
      <c r="H198" s="27">
        <f>H192/H185</f>
        <v>97.10526315789474</v>
      </c>
      <c r="I198" s="5"/>
      <c r="J198" s="5"/>
    </row>
    <row r="199" spans="1:10" ht="15">
      <c r="A199" s="4"/>
      <c r="B199" s="5" t="s">
        <v>145</v>
      </c>
      <c r="C199" s="4" t="s">
        <v>156</v>
      </c>
      <c r="D199" s="125"/>
      <c r="E199" s="27">
        <f>E192/E186</f>
        <v>17.783132530120483</v>
      </c>
      <c r="F199" s="5"/>
      <c r="G199" s="5"/>
      <c r="H199" s="27">
        <f>H192/H186</f>
        <v>17.783132530120483</v>
      </c>
      <c r="I199" s="5"/>
      <c r="J199" s="5"/>
    </row>
    <row r="200" spans="1:10" ht="15">
      <c r="A200" s="4"/>
      <c r="B200" s="5" t="s">
        <v>146</v>
      </c>
      <c r="C200" s="4" t="s">
        <v>156</v>
      </c>
      <c r="D200" s="125"/>
      <c r="E200" s="27">
        <f>E192/E187</f>
        <v>3.407202216066482</v>
      </c>
      <c r="F200" s="5"/>
      <c r="G200" s="5"/>
      <c r="H200" s="27">
        <f>H192/H187</f>
        <v>3.407202216066482</v>
      </c>
      <c r="I200" s="5"/>
      <c r="J200" s="5"/>
    </row>
    <row r="201" spans="1:10" ht="15">
      <c r="A201" s="4"/>
      <c r="B201" s="5" t="s">
        <v>147</v>
      </c>
      <c r="C201" s="4" t="s">
        <v>156</v>
      </c>
      <c r="D201" s="125"/>
      <c r="E201" s="27">
        <f>E192/E188</f>
        <v>17.697841726618705</v>
      </c>
      <c r="F201" s="5"/>
      <c r="G201" s="5"/>
      <c r="H201" s="27">
        <f>H192/H188</f>
        <v>17.697841726618705</v>
      </c>
      <c r="I201" s="5"/>
      <c r="J201" s="5"/>
    </row>
    <row r="202" spans="1:10" ht="15">
      <c r="A202" s="4" t="s">
        <v>9</v>
      </c>
      <c r="B202" s="23" t="s">
        <v>165</v>
      </c>
      <c r="C202" s="4" t="s">
        <v>156</v>
      </c>
      <c r="D202" s="126"/>
      <c r="E202" s="27">
        <f>E192/E189</f>
        <v>4.575325480471172</v>
      </c>
      <c r="F202" s="5" t="s">
        <v>9</v>
      </c>
      <c r="G202" s="5" t="s">
        <v>9</v>
      </c>
      <c r="H202" s="27">
        <f>H192/H189</f>
        <v>4.575325480471172</v>
      </c>
      <c r="I202" s="5" t="s">
        <v>9</v>
      </c>
      <c r="J202" s="5" t="s">
        <v>9</v>
      </c>
    </row>
    <row r="203" spans="1:10" ht="15">
      <c r="A203" s="4" t="s">
        <v>159</v>
      </c>
      <c r="B203" s="24" t="s">
        <v>25</v>
      </c>
      <c r="C203" s="4" t="s">
        <v>9</v>
      </c>
      <c r="D203" s="4" t="s">
        <v>9</v>
      </c>
      <c r="E203" s="4"/>
      <c r="F203" s="5" t="s">
        <v>9</v>
      </c>
      <c r="G203" s="5" t="s">
        <v>9</v>
      </c>
      <c r="H203" s="4"/>
      <c r="I203" s="5" t="s">
        <v>9</v>
      </c>
      <c r="J203" s="5" t="s">
        <v>9</v>
      </c>
    </row>
    <row r="204" spans="1:10" ht="45">
      <c r="A204" s="4"/>
      <c r="B204" s="5" t="s">
        <v>168</v>
      </c>
      <c r="C204" s="4" t="s">
        <v>170</v>
      </c>
      <c r="D204" s="4" t="s">
        <v>167</v>
      </c>
      <c r="E204" s="4">
        <v>100</v>
      </c>
      <c r="F204" s="5" t="s">
        <v>9</v>
      </c>
      <c r="G204" s="5" t="s">
        <v>9</v>
      </c>
      <c r="H204" s="4">
        <v>100</v>
      </c>
      <c r="I204" s="5" t="s">
        <v>9</v>
      </c>
      <c r="J204" s="5" t="s">
        <v>9</v>
      </c>
    </row>
    <row r="205" spans="1:10" ht="87.75" customHeight="1">
      <c r="A205" s="4" t="s">
        <v>9</v>
      </c>
      <c r="B205" s="23" t="s">
        <v>169</v>
      </c>
      <c r="C205" s="4" t="s">
        <v>171</v>
      </c>
      <c r="D205" s="4" t="s">
        <v>172</v>
      </c>
      <c r="E205" s="4">
        <v>9.1</v>
      </c>
      <c r="F205" s="5" t="s">
        <v>9</v>
      </c>
      <c r="G205" s="5" t="s">
        <v>9</v>
      </c>
      <c r="H205" s="4">
        <v>9.1</v>
      </c>
      <c r="I205" s="5" t="s">
        <v>9</v>
      </c>
      <c r="J205" s="5" t="s">
        <v>9</v>
      </c>
    </row>
    <row r="207" spans="1:11" ht="15" customHeight="1">
      <c r="A207" s="120" t="s">
        <v>26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ht="15">
      <c r="K208" s="3" t="s">
        <v>3</v>
      </c>
    </row>
    <row r="209" spans="1:11" ht="15" customHeight="1">
      <c r="A209" s="109" t="s">
        <v>5</v>
      </c>
      <c r="B209" s="109" t="s">
        <v>80</v>
      </c>
      <c r="C209" s="109"/>
      <c r="D209" s="115" t="s">
        <v>81</v>
      </c>
      <c r="E209" s="117"/>
      <c r="F209" s="109" t="s">
        <v>82</v>
      </c>
      <c r="G209" s="109"/>
      <c r="H209" s="109" t="s">
        <v>103</v>
      </c>
      <c r="I209" s="109"/>
      <c r="J209" s="109" t="s">
        <v>104</v>
      </c>
      <c r="K209" s="109"/>
    </row>
    <row r="210" spans="1:11" ht="30">
      <c r="A210" s="109"/>
      <c r="B210" s="4" t="s">
        <v>6</v>
      </c>
      <c r="C210" s="4" t="s">
        <v>7</v>
      </c>
      <c r="D210" s="4" t="s">
        <v>6</v>
      </c>
      <c r="E210" s="4" t="s">
        <v>7</v>
      </c>
      <c r="F210" s="4" t="s">
        <v>6</v>
      </c>
      <c r="G210" s="4" t="s">
        <v>7</v>
      </c>
      <c r="H210" s="4" t="s">
        <v>6</v>
      </c>
      <c r="I210" s="4" t="s">
        <v>7</v>
      </c>
      <c r="J210" s="4" t="s">
        <v>6</v>
      </c>
      <c r="K210" s="4" t="s">
        <v>7</v>
      </c>
    </row>
    <row r="211" spans="1:11" ht="15">
      <c r="A211" s="4">
        <v>1</v>
      </c>
      <c r="B211" s="4">
        <v>2</v>
      </c>
      <c r="C211" s="4">
        <v>3</v>
      </c>
      <c r="D211" s="4">
        <v>4</v>
      </c>
      <c r="E211" s="4">
        <v>5</v>
      </c>
      <c r="F211" s="4">
        <v>6</v>
      </c>
      <c r="G211" s="4">
        <v>7</v>
      </c>
      <c r="H211" s="4">
        <v>8</v>
      </c>
      <c r="I211" s="4">
        <v>9</v>
      </c>
      <c r="J211" s="4">
        <v>10</v>
      </c>
      <c r="K211" s="4">
        <v>11</v>
      </c>
    </row>
    <row r="212" spans="1:11" ht="30">
      <c r="A212" s="23" t="s">
        <v>173</v>
      </c>
      <c r="B212" s="72">
        <v>54269106</v>
      </c>
      <c r="C212" s="41" t="s">
        <v>9</v>
      </c>
      <c r="D212" s="73">
        <v>65230174</v>
      </c>
      <c r="E212" s="41" t="s">
        <v>9</v>
      </c>
      <c r="F212" s="41">
        <v>81825256</v>
      </c>
      <c r="G212" s="41" t="s">
        <v>9</v>
      </c>
      <c r="H212" s="41">
        <v>88309620</v>
      </c>
      <c r="I212" s="41" t="s">
        <v>9</v>
      </c>
      <c r="J212" s="41">
        <f>H212*105%</f>
        <v>92725101</v>
      </c>
      <c r="K212" s="4" t="s">
        <v>9</v>
      </c>
    </row>
    <row r="213" spans="1:11" ht="60">
      <c r="A213" s="4" t="s">
        <v>174</v>
      </c>
      <c r="B213" s="73">
        <v>0</v>
      </c>
      <c r="C213" s="41" t="s">
        <v>9</v>
      </c>
      <c r="D213" s="73">
        <v>4865261</v>
      </c>
      <c r="E213" s="41" t="s">
        <v>9</v>
      </c>
      <c r="F213" s="41">
        <v>6229681</v>
      </c>
      <c r="G213" s="41" t="s">
        <v>9</v>
      </c>
      <c r="H213" s="41">
        <v>5694214</v>
      </c>
      <c r="I213" s="41" t="s">
        <v>9</v>
      </c>
      <c r="J213" s="41">
        <f>H213*105%</f>
        <v>5978924.7</v>
      </c>
      <c r="K213" s="4" t="s">
        <v>9</v>
      </c>
    </row>
    <row r="214" spans="1:11" ht="15">
      <c r="A214" s="4" t="s">
        <v>177</v>
      </c>
      <c r="B214" s="73">
        <v>1567212</v>
      </c>
      <c r="C214" s="41"/>
      <c r="D214" s="73">
        <v>2382405</v>
      </c>
      <c r="E214" s="41"/>
      <c r="F214" s="41">
        <v>3051860</v>
      </c>
      <c r="G214" s="41"/>
      <c r="H214" s="41">
        <v>2789540</v>
      </c>
      <c r="I214" s="41"/>
      <c r="J214" s="41">
        <f>H214*105%</f>
        <v>2929017</v>
      </c>
      <c r="K214" s="4"/>
    </row>
    <row r="215" spans="1:11" ht="33.75" customHeight="1">
      <c r="A215" s="4" t="s">
        <v>175</v>
      </c>
      <c r="B215" s="73">
        <v>2875235</v>
      </c>
      <c r="C215" s="41"/>
      <c r="D215" s="73">
        <v>3214835</v>
      </c>
      <c r="E215" s="41"/>
      <c r="F215" s="41">
        <v>4118203</v>
      </c>
      <c r="G215" s="41"/>
      <c r="H215" s="41">
        <v>3764226</v>
      </c>
      <c r="I215" s="41"/>
      <c r="J215" s="41">
        <f>H215*105%</f>
        <v>3952437.3000000003</v>
      </c>
      <c r="K215" s="4"/>
    </row>
    <row r="216" spans="1:11" ht="15">
      <c r="A216" s="4" t="s">
        <v>12</v>
      </c>
      <c r="B216" s="73">
        <f>SUM(B212:B215)</f>
        <v>58711553</v>
      </c>
      <c r="C216" s="73">
        <f aca="true" t="shared" si="5" ref="C216:K216">SUM(C212:C215)</f>
        <v>0</v>
      </c>
      <c r="D216" s="73">
        <f t="shared" si="5"/>
        <v>75692675</v>
      </c>
      <c r="E216" s="73">
        <f t="shared" si="5"/>
        <v>0</v>
      </c>
      <c r="F216" s="73">
        <f t="shared" si="5"/>
        <v>95225000</v>
      </c>
      <c r="G216" s="73">
        <f t="shared" si="5"/>
        <v>0</v>
      </c>
      <c r="H216" s="76">
        <f t="shared" si="5"/>
        <v>100557600</v>
      </c>
      <c r="I216" s="73">
        <f t="shared" si="5"/>
        <v>0</v>
      </c>
      <c r="J216" s="73">
        <f t="shared" si="5"/>
        <v>105585480</v>
      </c>
      <c r="K216" s="71">
        <f t="shared" si="5"/>
        <v>0</v>
      </c>
    </row>
    <row r="217" spans="1:11" ht="120">
      <c r="A217" s="6" t="s">
        <v>27</v>
      </c>
      <c r="B217" s="4" t="s">
        <v>11</v>
      </c>
      <c r="C217" s="4" t="s">
        <v>9</v>
      </c>
      <c r="D217" s="4" t="s">
        <v>11</v>
      </c>
      <c r="E217" s="4" t="s">
        <v>9</v>
      </c>
      <c r="F217" s="4" t="s">
        <v>9</v>
      </c>
      <c r="G217" s="4" t="s">
        <v>9</v>
      </c>
      <c r="H217" s="4" t="s">
        <v>9</v>
      </c>
      <c r="I217" s="4" t="s">
        <v>9</v>
      </c>
      <c r="J217" s="4" t="s">
        <v>11</v>
      </c>
      <c r="K217" s="4" t="s">
        <v>9</v>
      </c>
    </row>
    <row r="220" spans="1:14" ht="15" customHeight="1">
      <c r="A220" s="120" t="s">
        <v>28</v>
      </c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</row>
    <row r="222" spans="1:14" ht="15" customHeight="1">
      <c r="A222" s="109" t="s">
        <v>55</v>
      </c>
      <c r="B222" s="109" t="s">
        <v>29</v>
      </c>
      <c r="C222" s="115" t="s">
        <v>80</v>
      </c>
      <c r="D222" s="116"/>
      <c r="E222" s="116"/>
      <c r="F222" s="117"/>
      <c r="G222" s="109" t="s">
        <v>114</v>
      </c>
      <c r="H222" s="109"/>
      <c r="I222" s="109"/>
      <c r="J222" s="109"/>
      <c r="K222" s="109" t="s">
        <v>115</v>
      </c>
      <c r="L222" s="109"/>
      <c r="M222" s="115" t="s">
        <v>116</v>
      </c>
      <c r="N222" s="117"/>
    </row>
    <row r="223" spans="1:14" ht="30.75" customHeight="1">
      <c r="A223" s="109"/>
      <c r="B223" s="109"/>
      <c r="C223" s="109" t="s">
        <v>6</v>
      </c>
      <c r="D223" s="109"/>
      <c r="E223" s="109" t="s">
        <v>7</v>
      </c>
      <c r="F223" s="109"/>
      <c r="G223" s="109" t="s">
        <v>6</v>
      </c>
      <c r="H223" s="109"/>
      <c r="I223" s="109" t="s">
        <v>7</v>
      </c>
      <c r="J223" s="109"/>
      <c r="K223" s="109" t="s">
        <v>6</v>
      </c>
      <c r="L223" s="109" t="s">
        <v>7</v>
      </c>
      <c r="M223" s="109" t="s">
        <v>6</v>
      </c>
      <c r="N223" s="109" t="s">
        <v>7</v>
      </c>
    </row>
    <row r="224" spans="1:14" ht="30">
      <c r="A224" s="109"/>
      <c r="B224" s="109"/>
      <c r="C224" s="4" t="s">
        <v>58</v>
      </c>
      <c r="D224" s="4" t="s">
        <v>59</v>
      </c>
      <c r="E224" s="4" t="s">
        <v>58</v>
      </c>
      <c r="F224" s="4" t="s">
        <v>59</v>
      </c>
      <c r="G224" s="4" t="s">
        <v>58</v>
      </c>
      <c r="H224" s="4" t="s">
        <v>59</v>
      </c>
      <c r="I224" s="4" t="s">
        <v>58</v>
      </c>
      <c r="J224" s="4" t="s">
        <v>59</v>
      </c>
      <c r="K224" s="109"/>
      <c r="L224" s="109"/>
      <c r="M224" s="109"/>
      <c r="N224" s="109"/>
    </row>
    <row r="225" spans="1:14" ht="15">
      <c r="A225" s="4">
        <v>1</v>
      </c>
      <c r="B225" s="4">
        <v>2</v>
      </c>
      <c r="C225" s="4">
        <v>3</v>
      </c>
      <c r="D225" s="4">
        <v>4</v>
      </c>
      <c r="E225" s="4">
        <v>5</v>
      </c>
      <c r="F225" s="4">
        <v>6</v>
      </c>
      <c r="G225" s="4">
        <v>7</v>
      </c>
      <c r="H225" s="4">
        <v>8</v>
      </c>
      <c r="I225" s="4">
        <v>9</v>
      </c>
      <c r="J225" s="4">
        <v>10</v>
      </c>
      <c r="K225" s="4">
        <v>11</v>
      </c>
      <c r="L225" s="4">
        <v>12</v>
      </c>
      <c r="M225" s="4">
        <v>13</v>
      </c>
      <c r="N225" s="4">
        <v>14</v>
      </c>
    </row>
    <row r="226" spans="1:14" ht="15">
      <c r="A226" s="4" t="s">
        <v>137</v>
      </c>
      <c r="B226" s="23" t="s">
        <v>163</v>
      </c>
      <c r="C226" s="4">
        <v>17.5</v>
      </c>
      <c r="D226" s="71">
        <v>11</v>
      </c>
      <c r="E226" s="4"/>
      <c r="F226" s="4"/>
      <c r="G226" s="4">
        <f>H153</f>
        <v>19</v>
      </c>
      <c r="H226" s="4">
        <v>12</v>
      </c>
      <c r="I226" s="4"/>
      <c r="J226" s="4"/>
      <c r="K226" s="4">
        <v>19</v>
      </c>
      <c r="L226" s="4"/>
      <c r="M226" s="4">
        <v>19</v>
      </c>
      <c r="N226" s="4"/>
    </row>
    <row r="227" spans="1:14" ht="15">
      <c r="A227" s="4" t="s">
        <v>138</v>
      </c>
      <c r="B227" s="23" t="s">
        <v>145</v>
      </c>
      <c r="C227" s="4">
        <v>93.5</v>
      </c>
      <c r="D227" s="71">
        <v>86.25</v>
      </c>
      <c r="E227" s="4"/>
      <c r="F227" s="4"/>
      <c r="G227" s="4">
        <f>H154</f>
        <v>103.75</v>
      </c>
      <c r="H227" s="4">
        <v>90.5</v>
      </c>
      <c r="I227" s="4"/>
      <c r="J227" s="4"/>
      <c r="K227" s="4">
        <v>103.75</v>
      </c>
      <c r="L227" s="4"/>
      <c r="M227" s="4">
        <v>103.75</v>
      </c>
      <c r="N227" s="4"/>
    </row>
    <row r="228" spans="1:14" ht="15">
      <c r="A228" s="4" t="s">
        <v>139</v>
      </c>
      <c r="B228" s="23" t="s">
        <v>146</v>
      </c>
      <c r="C228" s="4">
        <v>521</v>
      </c>
      <c r="D228" s="71">
        <v>478.5</v>
      </c>
      <c r="E228" s="4"/>
      <c r="F228" s="4"/>
      <c r="G228" s="4">
        <f>H155</f>
        <v>541.5</v>
      </c>
      <c r="H228" s="4">
        <v>489</v>
      </c>
      <c r="I228" s="4"/>
      <c r="J228" s="4"/>
      <c r="K228" s="4">
        <v>541.5</v>
      </c>
      <c r="L228" s="4"/>
      <c r="M228" s="4">
        <v>541.5</v>
      </c>
      <c r="N228" s="4"/>
    </row>
    <row r="229" spans="1:14" ht="15">
      <c r="A229" s="4" t="s">
        <v>159</v>
      </c>
      <c r="B229" s="23" t="s">
        <v>147</v>
      </c>
      <c r="C229" s="4">
        <v>94.5</v>
      </c>
      <c r="D229" s="71">
        <v>92.25</v>
      </c>
      <c r="E229" s="4"/>
      <c r="F229" s="4"/>
      <c r="G229" s="4">
        <f>H156</f>
        <v>104.25</v>
      </c>
      <c r="H229" s="4">
        <v>91</v>
      </c>
      <c r="I229" s="4"/>
      <c r="J229" s="4"/>
      <c r="K229" s="4">
        <v>104.25</v>
      </c>
      <c r="L229" s="4"/>
      <c r="M229" s="4">
        <v>104.25</v>
      </c>
      <c r="N229" s="4"/>
    </row>
    <row r="230" spans="1:14" ht="15">
      <c r="A230" s="4" t="s">
        <v>396</v>
      </c>
      <c r="B230" s="5" t="s">
        <v>165</v>
      </c>
      <c r="C230" s="4">
        <v>354.75</v>
      </c>
      <c r="D230" s="71">
        <v>309.25</v>
      </c>
      <c r="E230" s="5" t="s">
        <v>9</v>
      </c>
      <c r="F230" s="5" t="s">
        <v>9</v>
      </c>
      <c r="G230" s="4">
        <f>H157</f>
        <v>403.25</v>
      </c>
      <c r="H230" s="4">
        <v>351.25</v>
      </c>
      <c r="I230" s="5" t="s">
        <v>9</v>
      </c>
      <c r="J230" s="5" t="s">
        <v>9</v>
      </c>
      <c r="K230" s="4">
        <v>403.25</v>
      </c>
      <c r="L230" s="5" t="s">
        <v>9</v>
      </c>
      <c r="M230" s="4">
        <v>403.25</v>
      </c>
      <c r="N230" s="5" t="s">
        <v>9</v>
      </c>
    </row>
    <row r="231" spans="1:14" ht="15">
      <c r="A231" s="4" t="s">
        <v>9</v>
      </c>
      <c r="B231" s="4" t="s">
        <v>12</v>
      </c>
      <c r="C231" s="4">
        <f aca="true" t="shared" si="6" ref="C231:K231">SUM(C226:C230)</f>
        <v>1081.25</v>
      </c>
      <c r="D231" s="71">
        <f t="shared" si="6"/>
        <v>977.25</v>
      </c>
      <c r="E231" s="4">
        <f t="shared" si="6"/>
        <v>0</v>
      </c>
      <c r="F231" s="4">
        <f t="shared" si="6"/>
        <v>0</v>
      </c>
      <c r="G231" s="4">
        <f t="shared" si="6"/>
        <v>1171.75</v>
      </c>
      <c r="H231" s="4">
        <f t="shared" si="6"/>
        <v>1033.75</v>
      </c>
      <c r="I231" s="4">
        <f t="shared" si="6"/>
        <v>0</v>
      </c>
      <c r="J231" s="4">
        <f t="shared" si="6"/>
        <v>0</v>
      </c>
      <c r="K231" s="4">
        <f t="shared" si="6"/>
        <v>1171.75</v>
      </c>
      <c r="L231" s="4" t="s">
        <v>9</v>
      </c>
      <c r="M231" s="4">
        <f>SUM(M226:M230)</f>
        <v>1171.75</v>
      </c>
      <c r="N231" s="4" t="s">
        <v>9</v>
      </c>
    </row>
    <row r="232" spans="1:14" ht="45">
      <c r="A232" s="4" t="s">
        <v>9</v>
      </c>
      <c r="B232" s="4" t="s">
        <v>30</v>
      </c>
      <c r="C232" s="4" t="s">
        <v>11</v>
      </c>
      <c r="D232" s="4" t="s">
        <v>11</v>
      </c>
      <c r="E232" s="4" t="s">
        <v>9</v>
      </c>
      <c r="F232" s="4" t="s">
        <v>9</v>
      </c>
      <c r="G232" s="4" t="s">
        <v>11</v>
      </c>
      <c r="H232" s="4" t="s">
        <v>11</v>
      </c>
      <c r="I232" s="4" t="s">
        <v>9</v>
      </c>
      <c r="J232" s="4" t="s">
        <v>9</v>
      </c>
      <c r="K232" s="4" t="s">
        <v>11</v>
      </c>
      <c r="L232" s="4" t="s">
        <v>9</v>
      </c>
      <c r="M232" s="4" t="s">
        <v>11</v>
      </c>
      <c r="N232" s="4" t="s">
        <v>9</v>
      </c>
    </row>
    <row r="235" spans="1:12" ht="15" customHeight="1">
      <c r="A235" s="114" t="s">
        <v>74</v>
      </c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1:12" ht="15" customHeight="1">
      <c r="A236" s="114" t="s">
        <v>117</v>
      </c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ht="15">
      <c r="L237" s="1" t="s">
        <v>3</v>
      </c>
    </row>
    <row r="238" spans="1:12" ht="21.75" customHeight="1">
      <c r="A238" s="109" t="s">
        <v>17</v>
      </c>
      <c r="B238" s="109" t="s">
        <v>31</v>
      </c>
      <c r="C238" s="109" t="s">
        <v>32</v>
      </c>
      <c r="D238" s="115" t="s">
        <v>80</v>
      </c>
      <c r="E238" s="116"/>
      <c r="F238" s="117"/>
      <c r="G238" s="109" t="s">
        <v>81</v>
      </c>
      <c r="H238" s="109"/>
      <c r="I238" s="109"/>
      <c r="J238" s="109" t="s">
        <v>82</v>
      </c>
      <c r="K238" s="109"/>
      <c r="L238" s="109"/>
    </row>
    <row r="239" spans="1:12" ht="30">
      <c r="A239" s="109"/>
      <c r="B239" s="109"/>
      <c r="C239" s="109"/>
      <c r="D239" s="4" t="s">
        <v>6</v>
      </c>
      <c r="E239" s="4" t="s">
        <v>7</v>
      </c>
      <c r="F239" s="4" t="s">
        <v>60</v>
      </c>
      <c r="G239" s="4" t="s">
        <v>6</v>
      </c>
      <c r="H239" s="4" t="s">
        <v>7</v>
      </c>
      <c r="I239" s="4" t="s">
        <v>52</v>
      </c>
      <c r="J239" s="4" t="s">
        <v>6</v>
      </c>
      <c r="K239" s="4" t="s">
        <v>7</v>
      </c>
      <c r="L239" s="4" t="s">
        <v>61</v>
      </c>
    </row>
    <row r="240" spans="1:12" ht="15">
      <c r="A240" s="4">
        <v>1</v>
      </c>
      <c r="B240" s="4">
        <v>2</v>
      </c>
      <c r="C240" s="4">
        <v>3</v>
      </c>
      <c r="D240" s="4">
        <v>4</v>
      </c>
      <c r="E240" s="4">
        <v>5</v>
      </c>
      <c r="F240" s="4">
        <v>6</v>
      </c>
      <c r="G240" s="4">
        <v>7</v>
      </c>
      <c r="H240" s="4">
        <v>8</v>
      </c>
      <c r="I240" s="4">
        <v>9</v>
      </c>
      <c r="J240" s="4">
        <v>10</v>
      </c>
      <c r="K240" s="4">
        <v>11</v>
      </c>
      <c r="L240" s="4">
        <v>12</v>
      </c>
    </row>
    <row r="241" spans="1:12" ht="15">
      <c r="A241" s="4" t="s">
        <v>9</v>
      </c>
      <c r="B241" s="5" t="s">
        <v>9</v>
      </c>
      <c r="C241" s="5" t="s">
        <v>9</v>
      </c>
      <c r="D241" s="5" t="s">
        <v>9</v>
      </c>
      <c r="E241" s="5" t="s">
        <v>9</v>
      </c>
      <c r="F241" s="5" t="s">
        <v>9</v>
      </c>
      <c r="G241" s="5" t="s">
        <v>9</v>
      </c>
      <c r="H241" s="5" t="s">
        <v>9</v>
      </c>
      <c r="I241" s="5" t="s">
        <v>9</v>
      </c>
      <c r="J241" s="5" t="s">
        <v>9</v>
      </c>
      <c r="K241" s="5" t="s">
        <v>9</v>
      </c>
      <c r="L241" s="5" t="s">
        <v>9</v>
      </c>
    </row>
    <row r="242" spans="1:12" ht="15">
      <c r="A242" s="4" t="s">
        <v>9</v>
      </c>
      <c r="B242" s="4" t="s">
        <v>12</v>
      </c>
      <c r="C242" s="5" t="s">
        <v>9</v>
      </c>
      <c r="D242" s="5" t="s">
        <v>9</v>
      </c>
      <c r="E242" s="5" t="s">
        <v>9</v>
      </c>
      <c r="F242" s="5" t="s">
        <v>9</v>
      </c>
      <c r="G242" s="5" t="s">
        <v>9</v>
      </c>
      <c r="H242" s="5" t="s">
        <v>9</v>
      </c>
      <c r="I242" s="5" t="s">
        <v>9</v>
      </c>
      <c r="J242" s="5" t="s">
        <v>9</v>
      </c>
      <c r="K242" s="5" t="s">
        <v>9</v>
      </c>
      <c r="L242" s="5" t="s">
        <v>9</v>
      </c>
    </row>
    <row r="244" spans="1:9" ht="15" customHeight="1">
      <c r="A244" s="120" t="s">
        <v>118</v>
      </c>
      <c r="B244" s="120"/>
      <c r="C244" s="120"/>
      <c r="D244" s="120"/>
      <c r="E244" s="120"/>
      <c r="F244" s="120"/>
      <c r="G244" s="120"/>
      <c r="H244" s="120"/>
      <c r="I244" s="120"/>
    </row>
    <row r="245" ht="15">
      <c r="I245" s="3" t="s">
        <v>3</v>
      </c>
    </row>
    <row r="246" spans="1:9" ht="21.75" customHeight="1">
      <c r="A246" s="109" t="s">
        <v>55</v>
      </c>
      <c r="B246" s="109" t="s">
        <v>31</v>
      </c>
      <c r="C246" s="109" t="s">
        <v>32</v>
      </c>
      <c r="D246" s="115" t="s">
        <v>103</v>
      </c>
      <c r="E246" s="116"/>
      <c r="F246" s="117"/>
      <c r="G246" s="109" t="s">
        <v>104</v>
      </c>
      <c r="H246" s="109"/>
      <c r="I246" s="109"/>
    </row>
    <row r="247" spans="1:9" ht="33" customHeight="1">
      <c r="A247" s="109"/>
      <c r="B247" s="109"/>
      <c r="C247" s="109"/>
      <c r="D247" s="4" t="s">
        <v>6</v>
      </c>
      <c r="E247" s="4" t="s">
        <v>7</v>
      </c>
      <c r="F247" s="4" t="s">
        <v>60</v>
      </c>
      <c r="G247" s="4" t="s">
        <v>6</v>
      </c>
      <c r="H247" s="4" t="s">
        <v>7</v>
      </c>
      <c r="I247" s="4" t="s">
        <v>52</v>
      </c>
    </row>
    <row r="248" spans="1:9" ht="15">
      <c r="A248" s="4">
        <v>1</v>
      </c>
      <c r="B248" s="4">
        <v>2</v>
      </c>
      <c r="C248" s="4">
        <v>3</v>
      </c>
      <c r="D248" s="4">
        <v>4</v>
      </c>
      <c r="E248" s="4">
        <v>5</v>
      </c>
      <c r="F248" s="4">
        <v>6</v>
      </c>
      <c r="G248" s="4">
        <v>7</v>
      </c>
      <c r="H248" s="4">
        <v>8</v>
      </c>
      <c r="I248" s="4">
        <v>9</v>
      </c>
    </row>
    <row r="249" spans="1:9" ht="15">
      <c r="A249" s="4" t="s">
        <v>9</v>
      </c>
      <c r="B249" s="5" t="s">
        <v>9</v>
      </c>
      <c r="C249" s="5" t="s">
        <v>9</v>
      </c>
      <c r="D249" s="5" t="s">
        <v>9</v>
      </c>
      <c r="E249" s="5" t="s">
        <v>9</v>
      </c>
      <c r="F249" s="5" t="s">
        <v>9</v>
      </c>
      <c r="G249" s="5" t="s">
        <v>9</v>
      </c>
      <c r="H249" s="5" t="s">
        <v>9</v>
      </c>
      <c r="I249" s="5" t="s">
        <v>9</v>
      </c>
    </row>
    <row r="250" spans="1:9" ht="15">
      <c r="A250" s="4" t="s">
        <v>9</v>
      </c>
      <c r="B250" s="4" t="s">
        <v>12</v>
      </c>
      <c r="C250" s="5" t="s">
        <v>9</v>
      </c>
      <c r="D250" s="5" t="s">
        <v>9</v>
      </c>
      <c r="E250" s="5" t="s">
        <v>9</v>
      </c>
      <c r="F250" s="5" t="s">
        <v>9</v>
      </c>
      <c r="G250" s="5" t="s">
        <v>9</v>
      </c>
      <c r="H250" s="5" t="s">
        <v>9</v>
      </c>
      <c r="I250" s="5" t="s">
        <v>9</v>
      </c>
    </row>
    <row r="253" spans="1:13" ht="15" customHeight="1">
      <c r="A253" s="120" t="s">
        <v>119</v>
      </c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</row>
    <row r="254" ht="15">
      <c r="M254" s="3" t="s">
        <v>3</v>
      </c>
    </row>
    <row r="255" spans="1:13" ht="24.75" customHeight="1">
      <c r="A255" s="123" t="s">
        <v>63</v>
      </c>
      <c r="B255" s="123" t="s">
        <v>62</v>
      </c>
      <c r="C255" s="109" t="s">
        <v>33</v>
      </c>
      <c r="D255" s="115" t="s">
        <v>80</v>
      </c>
      <c r="E255" s="117"/>
      <c r="F255" s="109" t="s">
        <v>81</v>
      </c>
      <c r="G255" s="109"/>
      <c r="H255" s="109" t="s">
        <v>82</v>
      </c>
      <c r="I255" s="109"/>
      <c r="J255" s="109" t="s">
        <v>103</v>
      </c>
      <c r="K255" s="109"/>
      <c r="L255" s="109" t="s">
        <v>104</v>
      </c>
      <c r="M255" s="109"/>
    </row>
    <row r="256" spans="1:13" ht="124.5" customHeight="1">
      <c r="A256" s="124"/>
      <c r="B256" s="124"/>
      <c r="C256" s="109"/>
      <c r="D256" s="4" t="s">
        <v>35</v>
      </c>
      <c r="E256" s="4" t="s">
        <v>34</v>
      </c>
      <c r="F256" s="4" t="s">
        <v>35</v>
      </c>
      <c r="G256" s="4" t="s">
        <v>34</v>
      </c>
      <c r="H256" s="4" t="s">
        <v>35</v>
      </c>
      <c r="I256" s="4" t="s">
        <v>34</v>
      </c>
      <c r="J256" s="4" t="s">
        <v>35</v>
      </c>
      <c r="K256" s="4" t="s">
        <v>34</v>
      </c>
      <c r="L256" s="4" t="s">
        <v>35</v>
      </c>
      <c r="M256" s="4" t="s">
        <v>34</v>
      </c>
    </row>
    <row r="257" spans="1:13" ht="15">
      <c r="A257" s="4">
        <v>1</v>
      </c>
      <c r="B257" s="4">
        <v>2</v>
      </c>
      <c r="C257" s="4">
        <v>3</v>
      </c>
      <c r="D257" s="4">
        <v>4</v>
      </c>
      <c r="E257" s="4">
        <v>5</v>
      </c>
      <c r="F257" s="4">
        <v>6</v>
      </c>
      <c r="G257" s="4">
        <v>7</v>
      </c>
      <c r="H257" s="4">
        <v>8</v>
      </c>
      <c r="I257" s="4">
        <v>9</v>
      </c>
      <c r="J257" s="4">
        <v>10</v>
      </c>
      <c r="K257" s="4">
        <v>11</v>
      </c>
      <c r="L257" s="4">
        <v>12</v>
      </c>
      <c r="M257" s="4">
        <v>13</v>
      </c>
    </row>
    <row r="258" spans="1:13" ht="15">
      <c r="A258" s="4" t="s">
        <v>9</v>
      </c>
      <c r="B258" s="4" t="s">
        <v>9</v>
      </c>
      <c r="C258" s="4" t="s">
        <v>9</v>
      </c>
      <c r="D258" s="4" t="s">
        <v>9</v>
      </c>
      <c r="E258" s="4" t="s">
        <v>9</v>
      </c>
      <c r="F258" s="4" t="s">
        <v>9</v>
      </c>
      <c r="G258" s="4" t="s">
        <v>9</v>
      </c>
      <c r="H258" s="4" t="s">
        <v>9</v>
      </c>
      <c r="I258" s="4" t="s">
        <v>9</v>
      </c>
      <c r="J258" s="4" t="s">
        <v>9</v>
      </c>
      <c r="K258" s="4" t="s">
        <v>9</v>
      </c>
      <c r="L258" s="4" t="s">
        <v>9</v>
      </c>
      <c r="M258" s="4" t="s">
        <v>9</v>
      </c>
    </row>
    <row r="259" spans="1:13" ht="15">
      <c r="A259" s="4" t="s">
        <v>9</v>
      </c>
      <c r="B259" s="4" t="s">
        <v>9</v>
      </c>
      <c r="C259" s="4" t="s">
        <v>9</v>
      </c>
      <c r="D259" s="4" t="s">
        <v>9</v>
      </c>
      <c r="E259" s="4" t="s">
        <v>9</v>
      </c>
      <c r="F259" s="4" t="s">
        <v>9</v>
      </c>
      <c r="G259" s="4" t="s">
        <v>9</v>
      </c>
      <c r="H259" s="4" t="s">
        <v>9</v>
      </c>
      <c r="I259" s="4" t="s">
        <v>9</v>
      </c>
      <c r="J259" s="4" t="s">
        <v>9</v>
      </c>
      <c r="K259" s="4" t="s">
        <v>9</v>
      </c>
      <c r="L259" s="4" t="s">
        <v>9</v>
      </c>
      <c r="M259" s="4" t="s">
        <v>9</v>
      </c>
    </row>
    <row r="262" spans="1:10" ht="48" customHeight="1">
      <c r="A262" s="114" t="s">
        <v>187</v>
      </c>
      <c r="B262" s="114"/>
      <c r="C262" s="114"/>
      <c r="D262" s="114"/>
      <c r="E262" s="114"/>
      <c r="F262" s="114"/>
      <c r="G262" s="114"/>
      <c r="H262" s="114"/>
      <c r="I262" s="114"/>
      <c r="J262" s="114"/>
    </row>
    <row r="263" spans="1:13" ht="48" customHeight="1">
      <c r="A263" s="110" t="s">
        <v>188</v>
      </c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</row>
    <row r="264" spans="1:10" ht="15" customHeight="1">
      <c r="A264" s="114" t="s">
        <v>176</v>
      </c>
      <c r="B264" s="114"/>
      <c r="C264" s="114"/>
      <c r="D264" s="114"/>
      <c r="E264" s="114"/>
      <c r="F264" s="114"/>
      <c r="G264" s="114"/>
      <c r="H264" s="114"/>
      <c r="I264" s="114"/>
      <c r="J264" s="114"/>
    </row>
    <row r="265" spans="1:10" ht="15" customHeight="1">
      <c r="A265" s="114" t="s">
        <v>179</v>
      </c>
      <c r="B265" s="114"/>
      <c r="C265" s="114"/>
      <c r="D265" s="114"/>
      <c r="E265" s="114"/>
      <c r="F265" s="114"/>
      <c r="G265" s="114"/>
      <c r="H265" s="114"/>
      <c r="I265" s="114"/>
      <c r="J265" s="114"/>
    </row>
    <row r="266" ht="15">
      <c r="J266" s="3" t="s">
        <v>3</v>
      </c>
    </row>
    <row r="267" spans="1:10" ht="72.75" customHeight="1">
      <c r="A267" s="109" t="s">
        <v>36</v>
      </c>
      <c r="B267" s="109" t="s">
        <v>5</v>
      </c>
      <c r="C267" s="109" t="s">
        <v>37</v>
      </c>
      <c r="D267" s="109" t="s">
        <v>64</v>
      </c>
      <c r="E267" s="109" t="s">
        <v>38</v>
      </c>
      <c r="F267" s="109" t="s">
        <v>39</v>
      </c>
      <c r="G267" s="109" t="s">
        <v>65</v>
      </c>
      <c r="H267" s="109" t="s">
        <v>40</v>
      </c>
      <c r="I267" s="109"/>
      <c r="J267" s="109" t="s">
        <v>66</v>
      </c>
    </row>
    <row r="268" spans="1:10" ht="30">
      <c r="A268" s="109"/>
      <c r="B268" s="109"/>
      <c r="C268" s="109"/>
      <c r="D268" s="109"/>
      <c r="E268" s="109"/>
      <c r="F268" s="109"/>
      <c r="G268" s="109"/>
      <c r="H268" s="4" t="s">
        <v>41</v>
      </c>
      <c r="I268" s="4" t="s">
        <v>42</v>
      </c>
      <c r="J268" s="109"/>
    </row>
    <row r="269" spans="1:10" ht="15">
      <c r="A269" s="4">
        <v>1</v>
      </c>
      <c r="B269" s="4">
        <v>2</v>
      </c>
      <c r="C269" s="4">
        <v>3</v>
      </c>
      <c r="D269" s="4">
        <v>4</v>
      </c>
      <c r="E269" s="4">
        <v>5</v>
      </c>
      <c r="F269" s="4">
        <v>6</v>
      </c>
      <c r="G269" s="4">
        <v>7</v>
      </c>
      <c r="H269" s="4">
        <v>8</v>
      </c>
      <c r="I269" s="4">
        <v>9</v>
      </c>
      <c r="J269" s="4">
        <v>10</v>
      </c>
    </row>
    <row r="270" spans="1:11" ht="15">
      <c r="A270" s="20">
        <v>2111</v>
      </c>
      <c r="B270" s="18" t="s">
        <v>120</v>
      </c>
      <c r="C270" s="40">
        <v>48248400</v>
      </c>
      <c r="D270" s="41">
        <v>48248400</v>
      </c>
      <c r="E270" s="41">
        <v>0</v>
      </c>
      <c r="F270" s="41">
        <v>0</v>
      </c>
      <c r="G270" s="41">
        <f>F270-E270</f>
        <v>0</v>
      </c>
      <c r="H270" s="41">
        <f>G270</f>
        <v>0</v>
      </c>
      <c r="I270" s="41"/>
      <c r="J270" s="41">
        <f>D270+F270</f>
        <v>48248400</v>
      </c>
      <c r="K270" s="38"/>
    </row>
    <row r="271" spans="1:11" ht="15">
      <c r="A271" s="20">
        <v>2120</v>
      </c>
      <c r="B271" s="18" t="s">
        <v>121</v>
      </c>
      <c r="C271" s="40">
        <v>10463153</v>
      </c>
      <c r="D271" s="41">
        <v>10461307</v>
      </c>
      <c r="E271" s="41">
        <v>0</v>
      </c>
      <c r="F271" s="41">
        <v>0</v>
      </c>
      <c r="G271" s="41">
        <f aca="true" t="shared" si="7" ref="G271:G283">F271-E271</f>
        <v>0</v>
      </c>
      <c r="H271" s="41">
        <f>G271</f>
        <v>0</v>
      </c>
      <c r="I271" s="41"/>
      <c r="J271" s="41">
        <f aca="true" t="shared" si="8" ref="J271:J283">D271+F271</f>
        <v>10461307</v>
      </c>
      <c r="K271" s="38"/>
    </row>
    <row r="272" spans="1:11" ht="26.25">
      <c r="A272" s="20">
        <v>2210</v>
      </c>
      <c r="B272" s="18" t="s">
        <v>122</v>
      </c>
      <c r="C272" s="40">
        <v>6313725</v>
      </c>
      <c r="D272" s="41">
        <v>5597116</v>
      </c>
      <c r="E272" s="41">
        <v>0</v>
      </c>
      <c r="F272" s="41">
        <v>716458</v>
      </c>
      <c r="G272" s="41">
        <f t="shared" si="7"/>
        <v>716458</v>
      </c>
      <c r="H272" s="41">
        <f>G272</f>
        <v>716458</v>
      </c>
      <c r="I272" s="41"/>
      <c r="J272" s="41">
        <f t="shared" si="8"/>
        <v>6313574</v>
      </c>
      <c r="K272" s="38"/>
    </row>
    <row r="273" spans="1:11" ht="26.25">
      <c r="A273" s="20">
        <v>2220</v>
      </c>
      <c r="B273" s="18" t="s">
        <v>123</v>
      </c>
      <c r="C273" s="40">
        <v>1327181</v>
      </c>
      <c r="D273" s="41">
        <v>1327181</v>
      </c>
      <c r="E273" s="41">
        <v>0</v>
      </c>
      <c r="F273" s="41"/>
      <c r="G273" s="41">
        <f t="shared" si="7"/>
        <v>0</v>
      </c>
      <c r="H273" s="41">
        <f aca="true" t="shared" si="9" ref="H273:H283">G273</f>
        <v>0</v>
      </c>
      <c r="I273" s="41"/>
      <c r="J273" s="41">
        <f t="shared" si="8"/>
        <v>1327181</v>
      </c>
      <c r="K273" s="38"/>
    </row>
    <row r="274" spans="1:11" ht="15">
      <c r="A274" s="20">
        <v>2230</v>
      </c>
      <c r="B274" s="18" t="s">
        <v>124</v>
      </c>
      <c r="C274" s="40">
        <v>9585528</v>
      </c>
      <c r="D274" s="41">
        <v>9585501</v>
      </c>
      <c r="E274" s="41">
        <v>0</v>
      </c>
      <c r="F274" s="41"/>
      <c r="G274" s="41">
        <f t="shared" si="7"/>
        <v>0</v>
      </c>
      <c r="H274" s="41">
        <f t="shared" si="9"/>
        <v>0</v>
      </c>
      <c r="I274" s="41"/>
      <c r="J274" s="41">
        <f t="shared" si="8"/>
        <v>9585501</v>
      </c>
      <c r="K274" s="38"/>
    </row>
    <row r="275" spans="1:11" ht="15">
      <c r="A275" s="20">
        <v>2240</v>
      </c>
      <c r="B275" s="18" t="s">
        <v>125</v>
      </c>
      <c r="C275" s="40">
        <v>1738952</v>
      </c>
      <c r="D275" s="41">
        <v>1591886</v>
      </c>
      <c r="E275" s="41">
        <v>0</v>
      </c>
      <c r="F275" s="41">
        <v>144913</v>
      </c>
      <c r="G275" s="41">
        <f t="shared" si="7"/>
        <v>144913</v>
      </c>
      <c r="H275" s="41">
        <f t="shared" si="9"/>
        <v>144913</v>
      </c>
      <c r="I275" s="41"/>
      <c r="J275" s="41">
        <f t="shared" si="8"/>
        <v>1736799</v>
      </c>
      <c r="K275" s="38"/>
    </row>
    <row r="276" spans="1:11" ht="15">
      <c r="A276" s="20">
        <v>2250</v>
      </c>
      <c r="B276" s="18" t="s">
        <v>126</v>
      </c>
      <c r="C276" s="40">
        <v>39670</v>
      </c>
      <c r="D276" s="41">
        <v>36122</v>
      </c>
      <c r="E276" s="41">
        <v>0</v>
      </c>
      <c r="F276" s="41">
        <v>3441</v>
      </c>
      <c r="G276" s="41">
        <f t="shared" si="7"/>
        <v>3441</v>
      </c>
      <c r="H276" s="41">
        <f t="shared" si="9"/>
        <v>3441</v>
      </c>
      <c r="I276" s="41"/>
      <c r="J276" s="41">
        <f t="shared" si="8"/>
        <v>39563</v>
      </c>
      <c r="K276" s="38"/>
    </row>
    <row r="277" spans="1:11" ht="26.25">
      <c r="A277" s="20">
        <v>2270</v>
      </c>
      <c r="B277" s="18" t="s">
        <v>127</v>
      </c>
      <c r="C277" s="77">
        <v>15648525</v>
      </c>
      <c r="D277" s="41">
        <v>13820285</v>
      </c>
      <c r="E277" s="41">
        <v>0</v>
      </c>
      <c r="F277" s="41">
        <v>1821936</v>
      </c>
      <c r="G277" s="41">
        <f t="shared" si="7"/>
        <v>1821936</v>
      </c>
      <c r="H277" s="41">
        <f t="shared" si="9"/>
        <v>1821936</v>
      </c>
      <c r="I277" s="41"/>
      <c r="J277" s="41">
        <f t="shared" si="8"/>
        <v>15642221</v>
      </c>
      <c r="K277" s="38"/>
    </row>
    <row r="278" spans="1:11" ht="39">
      <c r="A278" s="20">
        <v>2282</v>
      </c>
      <c r="B278" s="18" t="s">
        <v>128</v>
      </c>
      <c r="C278" s="40">
        <v>41144</v>
      </c>
      <c r="D278" s="41">
        <v>39342</v>
      </c>
      <c r="E278" s="41">
        <v>0</v>
      </c>
      <c r="F278" s="41">
        <v>1650</v>
      </c>
      <c r="G278" s="41">
        <f t="shared" si="7"/>
        <v>1650</v>
      </c>
      <c r="H278" s="41">
        <f t="shared" si="9"/>
        <v>1650</v>
      </c>
      <c r="I278" s="41"/>
      <c r="J278" s="41">
        <f t="shared" si="8"/>
        <v>40992</v>
      </c>
      <c r="K278" s="38"/>
    </row>
    <row r="279" spans="1:11" ht="15">
      <c r="A279" s="19">
        <v>2700</v>
      </c>
      <c r="B279" s="17" t="s">
        <v>129</v>
      </c>
      <c r="C279" s="40">
        <v>589228</v>
      </c>
      <c r="D279" s="41">
        <v>589212</v>
      </c>
      <c r="E279" s="41">
        <v>0</v>
      </c>
      <c r="F279" s="41"/>
      <c r="G279" s="41">
        <f t="shared" si="7"/>
        <v>0</v>
      </c>
      <c r="H279" s="41">
        <f t="shared" si="9"/>
        <v>0</v>
      </c>
      <c r="I279" s="41"/>
      <c r="J279" s="41">
        <f t="shared" si="8"/>
        <v>589212</v>
      </c>
      <c r="K279" s="38"/>
    </row>
    <row r="280" spans="1:11" ht="15">
      <c r="A280" s="19">
        <v>2800</v>
      </c>
      <c r="B280" s="18" t="s">
        <v>130</v>
      </c>
      <c r="C280" s="40">
        <v>131904</v>
      </c>
      <c r="D280" s="41">
        <v>120674</v>
      </c>
      <c r="E280" s="41">
        <v>0</v>
      </c>
      <c r="F280" s="41">
        <v>11200</v>
      </c>
      <c r="G280" s="41">
        <f t="shared" si="7"/>
        <v>11200</v>
      </c>
      <c r="H280" s="41">
        <f t="shared" si="9"/>
        <v>11200</v>
      </c>
      <c r="I280" s="41"/>
      <c r="J280" s="41">
        <f t="shared" si="8"/>
        <v>131874</v>
      </c>
      <c r="K280" s="38"/>
    </row>
    <row r="281" spans="1:11" ht="26.25">
      <c r="A281" s="20">
        <v>3110</v>
      </c>
      <c r="B281" s="18" t="s">
        <v>131</v>
      </c>
      <c r="C281" s="40"/>
      <c r="D281" s="41">
        <f>C281-F281</f>
        <v>0</v>
      </c>
      <c r="E281" s="41">
        <v>0</v>
      </c>
      <c r="F281" s="41"/>
      <c r="G281" s="41">
        <f t="shared" si="7"/>
        <v>0</v>
      </c>
      <c r="H281" s="41">
        <f t="shared" si="9"/>
        <v>0</v>
      </c>
      <c r="I281" s="41"/>
      <c r="J281" s="41">
        <f t="shared" si="8"/>
        <v>0</v>
      </c>
      <c r="K281" s="38"/>
    </row>
    <row r="282" spans="1:11" ht="15">
      <c r="A282" s="20">
        <v>3132</v>
      </c>
      <c r="B282" s="18" t="s">
        <v>132</v>
      </c>
      <c r="C282" s="40"/>
      <c r="D282" s="41">
        <f>C282-F282</f>
        <v>0</v>
      </c>
      <c r="E282" s="41">
        <v>0</v>
      </c>
      <c r="F282" s="41">
        <v>0</v>
      </c>
      <c r="G282" s="41">
        <f t="shared" si="7"/>
        <v>0</v>
      </c>
      <c r="H282" s="41">
        <f t="shared" si="9"/>
        <v>0</v>
      </c>
      <c r="I282" s="41" t="s">
        <v>9</v>
      </c>
      <c r="J282" s="41">
        <f t="shared" si="8"/>
        <v>0</v>
      </c>
      <c r="K282" s="38"/>
    </row>
    <row r="283" spans="1:11" ht="26.25">
      <c r="A283" s="20">
        <v>3142</v>
      </c>
      <c r="B283" s="18" t="s">
        <v>133</v>
      </c>
      <c r="C283" s="40"/>
      <c r="D283" s="41">
        <f>C283-F283</f>
        <v>0</v>
      </c>
      <c r="E283" s="41">
        <v>0</v>
      </c>
      <c r="F283" s="41">
        <v>0</v>
      </c>
      <c r="G283" s="41">
        <f t="shared" si="7"/>
        <v>0</v>
      </c>
      <c r="H283" s="41">
        <f t="shared" si="9"/>
        <v>0</v>
      </c>
      <c r="I283" s="41" t="s">
        <v>9</v>
      </c>
      <c r="J283" s="41">
        <f t="shared" si="8"/>
        <v>0</v>
      </c>
      <c r="K283" s="38"/>
    </row>
    <row r="284" spans="1:11" ht="15">
      <c r="A284" s="4" t="s">
        <v>9</v>
      </c>
      <c r="B284" s="4" t="s">
        <v>12</v>
      </c>
      <c r="C284" s="41">
        <f aca="true" t="shared" si="10" ref="C284:J284">SUM(C270:C283)</f>
        <v>94127410</v>
      </c>
      <c r="D284" s="41">
        <f t="shared" si="10"/>
        <v>91417026</v>
      </c>
      <c r="E284" s="43">
        <f t="shared" si="10"/>
        <v>0</v>
      </c>
      <c r="F284" s="43">
        <f t="shared" si="10"/>
        <v>2699598</v>
      </c>
      <c r="G284" s="43">
        <f t="shared" si="10"/>
        <v>2699598</v>
      </c>
      <c r="H284" s="43">
        <f t="shared" si="10"/>
        <v>2699598</v>
      </c>
      <c r="I284" s="43">
        <f t="shared" si="10"/>
        <v>0</v>
      </c>
      <c r="J284" s="43">
        <f t="shared" si="10"/>
        <v>94116624</v>
      </c>
      <c r="K284" s="39"/>
    </row>
    <row r="287" spans="1:12" ht="15" customHeight="1">
      <c r="A287" s="120" t="s">
        <v>180</v>
      </c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ht="15">
      <c r="L288" s="3" t="s">
        <v>3</v>
      </c>
    </row>
    <row r="289" spans="1:12" ht="15">
      <c r="A289" s="109" t="s">
        <v>36</v>
      </c>
      <c r="B289" s="109" t="s">
        <v>5</v>
      </c>
      <c r="C289" s="115" t="s">
        <v>178</v>
      </c>
      <c r="D289" s="116"/>
      <c r="E289" s="116"/>
      <c r="F289" s="116"/>
      <c r="G289" s="117"/>
      <c r="H289" s="109" t="s">
        <v>115</v>
      </c>
      <c r="I289" s="109"/>
      <c r="J289" s="109"/>
      <c r="K289" s="109"/>
      <c r="L289" s="109"/>
    </row>
    <row r="290" spans="1:12" ht="113.25" customHeight="1">
      <c r="A290" s="109"/>
      <c r="B290" s="109"/>
      <c r="C290" s="109" t="s">
        <v>43</v>
      </c>
      <c r="D290" s="109" t="s">
        <v>44</v>
      </c>
      <c r="E290" s="109" t="s">
        <v>45</v>
      </c>
      <c r="F290" s="109"/>
      <c r="G290" s="109" t="s">
        <v>67</v>
      </c>
      <c r="H290" s="109" t="s">
        <v>46</v>
      </c>
      <c r="I290" s="109" t="s">
        <v>68</v>
      </c>
      <c r="J290" s="109" t="s">
        <v>45</v>
      </c>
      <c r="K290" s="109"/>
      <c r="L290" s="109" t="s">
        <v>69</v>
      </c>
    </row>
    <row r="291" spans="1:12" ht="34.5" customHeight="1">
      <c r="A291" s="109"/>
      <c r="B291" s="109"/>
      <c r="C291" s="109"/>
      <c r="D291" s="109"/>
      <c r="E291" s="4" t="s">
        <v>41</v>
      </c>
      <c r="F291" s="4" t="s">
        <v>42</v>
      </c>
      <c r="G291" s="109"/>
      <c r="H291" s="109"/>
      <c r="I291" s="109"/>
      <c r="J291" s="4" t="s">
        <v>41</v>
      </c>
      <c r="K291" s="4" t="s">
        <v>42</v>
      </c>
      <c r="L291" s="109"/>
    </row>
    <row r="292" spans="1:12" ht="15">
      <c r="A292" s="4">
        <v>1</v>
      </c>
      <c r="B292" s="4">
        <v>2</v>
      </c>
      <c r="C292" s="4">
        <v>3</v>
      </c>
      <c r="D292" s="4">
        <v>4</v>
      </c>
      <c r="E292" s="4">
        <v>5</v>
      </c>
      <c r="F292" s="4">
        <v>6</v>
      </c>
      <c r="G292" s="4">
        <v>7</v>
      </c>
      <c r="H292" s="4">
        <v>8</v>
      </c>
      <c r="I292" s="4">
        <v>9</v>
      </c>
      <c r="J292" s="4">
        <v>10</v>
      </c>
      <c r="K292" s="4">
        <v>11</v>
      </c>
      <c r="L292" s="4">
        <v>12</v>
      </c>
    </row>
    <row r="293" spans="1:12" ht="15">
      <c r="A293" s="20">
        <v>2111</v>
      </c>
      <c r="B293" s="18" t="s">
        <v>120</v>
      </c>
      <c r="C293" s="45">
        <f>J66</f>
        <v>62111423</v>
      </c>
      <c r="D293" s="44">
        <f>F270</f>
        <v>0</v>
      </c>
      <c r="E293" s="44">
        <f>D293</f>
        <v>0</v>
      </c>
      <c r="F293" s="44"/>
      <c r="G293" s="44">
        <f>C293-E293</f>
        <v>62111423</v>
      </c>
      <c r="H293" s="45">
        <f>N66</f>
        <v>78162100</v>
      </c>
      <c r="I293" s="44">
        <f>D293-E293-F293</f>
        <v>0</v>
      </c>
      <c r="J293" s="44">
        <v>0</v>
      </c>
      <c r="K293" s="44"/>
      <c r="L293" s="44">
        <f>H293-I293</f>
        <v>78162100</v>
      </c>
    </row>
    <row r="294" spans="1:12" ht="15">
      <c r="A294" s="20">
        <v>2120</v>
      </c>
      <c r="B294" s="18" t="s">
        <v>121</v>
      </c>
      <c r="C294" s="45">
        <f aca="true" t="shared" si="11" ref="C294:C306">J67</f>
        <v>13521555</v>
      </c>
      <c r="D294" s="44">
        <f aca="true" t="shared" si="12" ref="D294:D306">F271</f>
        <v>0</v>
      </c>
      <c r="E294" s="44">
        <f aca="true" t="shared" si="13" ref="E294:E306">D294</f>
        <v>0</v>
      </c>
      <c r="F294" s="44"/>
      <c r="G294" s="44">
        <f aca="true" t="shared" si="14" ref="G294:G306">C294-E294</f>
        <v>13521555</v>
      </c>
      <c r="H294" s="45">
        <f aca="true" t="shared" si="15" ref="H294:H306">N67</f>
        <v>17062900</v>
      </c>
      <c r="I294" s="44">
        <f aca="true" t="shared" si="16" ref="I294:I306">D294-E294-F294</f>
        <v>0</v>
      </c>
      <c r="J294" s="44">
        <v>0</v>
      </c>
      <c r="K294" s="44"/>
      <c r="L294" s="44">
        <f aca="true" t="shared" si="17" ref="L294:L306">H294-I294</f>
        <v>17062900</v>
      </c>
    </row>
    <row r="295" spans="1:12" ht="26.25">
      <c r="A295" s="20">
        <v>2210</v>
      </c>
      <c r="B295" s="18" t="s">
        <v>122</v>
      </c>
      <c r="C295" s="45">
        <f t="shared" si="11"/>
        <v>16592359</v>
      </c>
      <c r="D295" s="44">
        <f t="shared" si="12"/>
        <v>716458</v>
      </c>
      <c r="E295" s="44">
        <f t="shared" si="13"/>
        <v>716458</v>
      </c>
      <c r="F295" s="44"/>
      <c r="G295" s="44">
        <f t="shared" si="14"/>
        <v>15875901</v>
      </c>
      <c r="H295" s="45">
        <f t="shared" si="15"/>
        <v>15773900</v>
      </c>
      <c r="I295" s="44">
        <f t="shared" si="16"/>
        <v>0</v>
      </c>
      <c r="J295" s="44">
        <v>0</v>
      </c>
      <c r="K295" s="44"/>
      <c r="L295" s="44">
        <f t="shared" si="17"/>
        <v>15773900</v>
      </c>
    </row>
    <row r="296" spans="1:12" ht="26.25">
      <c r="A296" s="20">
        <v>2220</v>
      </c>
      <c r="B296" s="18" t="s">
        <v>123</v>
      </c>
      <c r="C296" s="45">
        <f t="shared" si="11"/>
        <v>2890647</v>
      </c>
      <c r="D296" s="44">
        <f t="shared" si="12"/>
        <v>0</v>
      </c>
      <c r="E296" s="44">
        <f t="shared" si="13"/>
        <v>0</v>
      </c>
      <c r="F296" s="44"/>
      <c r="G296" s="44">
        <f t="shared" si="14"/>
        <v>2890647</v>
      </c>
      <c r="H296" s="45">
        <f t="shared" si="15"/>
        <v>3924100</v>
      </c>
      <c r="I296" s="44">
        <f t="shared" si="16"/>
        <v>0</v>
      </c>
      <c r="J296" s="44">
        <v>0</v>
      </c>
      <c r="K296" s="44"/>
      <c r="L296" s="44">
        <f t="shared" si="17"/>
        <v>3924100</v>
      </c>
    </row>
    <row r="297" spans="1:12" ht="15">
      <c r="A297" s="20">
        <v>2230</v>
      </c>
      <c r="B297" s="18" t="s">
        <v>124</v>
      </c>
      <c r="C297" s="45">
        <f t="shared" si="11"/>
        <v>28164202</v>
      </c>
      <c r="D297" s="44">
        <f t="shared" si="12"/>
        <v>0</v>
      </c>
      <c r="E297" s="44">
        <f t="shared" si="13"/>
        <v>0</v>
      </c>
      <c r="F297" s="44"/>
      <c r="G297" s="44">
        <f t="shared" si="14"/>
        <v>28164202</v>
      </c>
      <c r="H297" s="45">
        <f t="shared" si="15"/>
        <v>35197300</v>
      </c>
      <c r="I297" s="44">
        <f t="shared" si="16"/>
        <v>0</v>
      </c>
      <c r="J297" s="44">
        <v>0</v>
      </c>
      <c r="K297" s="44"/>
      <c r="L297" s="44">
        <f t="shared" si="17"/>
        <v>35197300</v>
      </c>
    </row>
    <row r="298" spans="1:12" ht="15">
      <c r="A298" s="20">
        <v>2240</v>
      </c>
      <c r="B298" s="18" t="s">
        <v>125</v>
      </c>
      <c r="C298" s="45">
        <f t="shared" si="11"/>
        <v>3518731</v>
      </c>
      <c r="D298" s="44">
        <f t="shared" si="12"/>
        <v>144913</v>
      </c>
      <c r="E298" s="44">
        <f t="shared" si="13"/>
        <v>144913</v>
      </c>
      <c r="F298" s="44"/>
      <c r="G298" s="44">
        <f t="shared" si="14"/>
        <v>3373818</v>
      </c>
      <c r="H298" s="45">
        <f t="shared" si="15"/>
        <v>3889200</v>
      </c>
      <c r="I298" s="44">
        <f t="shared" si="16"/>
        <v>0</v>
      </c>
      <c r="J298" s="44">
        <v>0</v>
      </c>
      <c r="K298" s="44"/>
      <c r="L298" s="44">
        <f t="shared" si="17"/>
        <v>3889200</v>
      </c>
    </row>
    <row r="299" spans="1:12" ht="15">
      <c r="A299" s="20">
        <v>2250</v>
      </c>
      <c r="B299" s="18" t="s">
        <v>126</v>
      </c>
      <c r="C299" s="45">
        <f t="shared" si="11"/>
        <v>60954</v>
      </c>
      <c r="D299" s="44">
        <f t="shared" si="12"/>
        <v>3441</v>
      </c>
      <c r="E299" s="44">
        <f t="shared" si="13"/>
        <v>3441</v>
      </c>
      <c r="F299" s="44"/>
      <c r="G299" s="44">
        <f t="shared" si="14"/>
        <v>57513</v>
      </c>
      <c r="H299" s="45">
        <f t="shared" si="15"/>
        <v>85600</v>
      </c>
      <c r="I299" s="44">
        <f t="shared" si="16"/>
        <v>0</v>
      </c>
      <c r="J299" s="44">
        <v>0</v>
      </c>
      <c r="K299" s="44"/>
      <c r="L299" s="44">
        <f t="shared" si="17"/>
        <v>85600</v>
      </c>
    </row>
    <row r="300" spans="1:12" ht="26.25">
      <c r="A300" s="20">
        <v>2270</v>
      </c>
      <c r="B300" s="18" t="s">
        <v>127</v>
      </c>
      <c r="C300" s="45">
        <f t="shared" si="11"/>
        <v>20051813</v>
      </c>
      <c r="D300" s="44">
        <f t="shared" si="12"/>
        <v>1821936</v>
      </c>
      <c r="E300" s="44">
        <f t="shared" si="13"/>
        <v>1821936</v>
      </c>
      <c r="F300" s="44"/>
      <c r="G300" s="44">
        <f t="shared" si="14"/>
        <v>18229877</v>
      </c>
      <c r="H300" s="45">
        <f t="shared" si="15"/>
        <v>24477500</v>
      </c>
      <c r="I300" s="44">
        <f t="shared" si="16"/>
        <v>0</v>
      </c>
      <c r="J300" s="44">
        <v>0</v>
      </c>
      <c r="K300" s="44"/>
      <c r="L300" s="44">
        <f t="shared" si="17"/>
        <v>24477500</v>
      </c>
    </row>
    <row r="301" spans="1:12" ht="39">
      <c r="A301" s="20">
        <v>2282</v>
      </c>
      <c r="B301" s="18" t="s">
        <v>128</v>
      </c>
      <c r="C301" s="45">
        <f t="shared" si="11"/>
        <v>54476</v>
      </c>
      <c r="D301" s="44">
        <f t="shared" si="12"/>
        <v>1650</v>
      </c>
      <c r="E301" s="44">
        <f t="shared" si="13"/>
        <v>1650</v>
      </c>
      <c r="F301" s="44"/>
      <c r="G301" s="44">
        <f t="shared" si="14"/>
        <v>52826</v>
      </c>
      <c r="H301" s="45">
        <f t="shared" si="15"/>
        <v>78500</v>
      </c>
      <c r="I301" s="44">
        <f t="shared" si="16"/>
        <v>0</v>
      </c>
      <c r="J301" s="44">
        <v>0</v>
      </c>
      <c r="K301" s="44"/>
      <c r="L301" s="44">
        <f t="shared" si="17"/>
        <v>78500</v>
      </c>
    </row>
    <row r="302" spans="1:12" ht="15">
      <c r="A302" s="19">
        <v>2700</v>
      </c>
      <c r="B302" s="17" t="s">
        <v>129</v>
      </c>
      <c r="C302" s="45">
        <f t="shared" si="11"/>
        <v>613510</v>
      </c>
      <c r="D302" s="44">
        <f t="shared" si="12"/>
        <v>0</v>
      </c>
      <c r="E302" s="44">
        <f t="shared" si="13"/>
        <v>0</v>
      </c>
      <c r="F302" s="44"/>
      <c r="G302" s="44">
        <f t="shared" si="14"/>
        <v>613510</v>
      </c>
      <c r="H302" s="45">
        <f t="shared" si="15"/>
        <v>673600</v>
      </c>
      <c r="I302" s="44">
        <f t="shared" si="16"/>
        <v>0</v>
      </c>
      <c r="J302" s="44">
        <v>0</v>
      </c>
      <c r="K302" s="44"/>
      <c r="L302" s="44">
        <f t="shared" si="17"/>
        <v>673600</v>
      </c>
    </row>
    <row r="303" spans="1:12" ht="15">
      <c r="A303" s="19">
        <v>2800</v>
      </c>
      <c r="B303" s="18" t="s">
        <v>130</v>
      </c>
      <c r="C303" s="45">
        <f t="shared" si="11"/>
        <v>147670</v>
      </c>
      <c r="D303" s="44">
        <f t="shared" si="12"/>
        <v>11200</v>
      </c>
      <c r="E303" s="44">
        <f t="shared" si="13"/>
        <v>11200</v>
      </c>
      <c r="F303" s="44"/>
      <c r="G303" s="44">
        <f t="shared" si="14"/>
        <v>136470</v>
      </c>
      <c r="H303" s="45">
        <f t="shared" si="15"/>
        <v>187600</v>
      </c>
      <c r="I303" s="44">
        <f t="shared" si="16"/>
        <v>0</v>
      </c>
      <c r="J303" s="44">
        <v>0</v>
      </c>
      <c r="K303" s="44"/>
      <c r="L303" s="44">
        <f t="shared" si="17"/>
        <v>187600</v>
      </c>
    </row>
    <row r="304" spans="1:12" ht="26.25">
      <c r="A304" s="20">
        <v>3110</v>
      </c>
      <c r="B304" s="18" t="s">
        <v>131</v>
      </c>
      <c r="C304" s="45">
        <f t="shared" si="11"/>
        <v>1206247</v>
      </c>
      <c r="D304" s="44">
        <f t="shared" si="12"/>
        <v>0</v>
      </c>
      <c r="E304" s="44">
        <f t="shared" si="13"/>
        <v>0</v>
      </c>
      <c r="F304" s="44"/>
      <c r="G304" s="44">
        <f t="shared" si="14"/>
        <v>1206247</v>
      </c>
      <c r="H304" s="45">
        <f t="shared" si="15"/>
        <v>2209000</v>
      </c>
      <c r="I304" s="44">
        <f t="shared" si="16"/>
        <v>0</v>
      </c>
      <c r="J304" s="44">
        <v>0</v>
      </c>
      <c r="K304" s="44"/>
      <c r="L304" s="44">
        <f t="shared" si="17"/>
        <v>2209000</v>
      </c>
    </row>
    <row r="305" spans="1:12" ht="15">
      <c r="A305" s="20">
        <v>3132</v>
      </c>
      <c r="B305" s="18" t="s">
        <v>132</v>
      </c>
      <c r="C305" s="45">
        <f t="shared" si="11"/>
        <v>4283604</v>
      </c>
      <c r="D305" s="44">
        <f t="shared" si="12"/>
        <v>0</v>
      </c>
      <c r="E305" s="44">
        <f t="shared" si="13"/>
        <v>0</v>
      </c>
      <c r="F305" s="44"/>
      <c r="G305" s="44">
        <f t="shared" si="14"/>
        <v>4283604</v>
      </c>
      <c r="H305" s="45">
        <f t="shared" si="15"/>
        <v>3419000</v>
      </c>
      <c r="I305" s="44">
        <f t="shared" si="16"/>
        <v>0</v>
      </c>
      <c r="J305" s="44">
        <v>0</v>
      </c>
      <c r="K305" s="44"/>
      <c r="L305" s="44">
        <f t="shared" si="17"/>
        <v>3419000</v>
      </c>
    </row>
    <row r="306" spans="1:12" ht="26.25">
      <c r="A306" s="20">
        <v>3142</v>
      </c>
      <c r="B306" s="18" t="s">
        <v>133</v>
      </c>
      <c r="C306" s="45">
        <f t="shared" si="11"/>
        <v>0</v>
      </c>
      <c r="D306" s="44">
        <f t="shared" si="12"/>
        <v>0</v>
      </c>
      <c r="E306" s="44">
        <f t="shared" si="13"/>
        <v>0</v>
      </c>
      <c r="F306" s="44"/>
      <c r="G306" s="44">
        <f t="shared" si="14"/>
        <v>0</v>
      </c>
      <c r="H306" s="45">
        <f t="shared" si="15"/>
        <v>0</v>
      </c>
      <c r="I306" s="44">
        <f t="shared" si="16"/>
        <v>0</v>
      </c>
      <c r="J306" s="44">
        <v>0</v>
      </c>
      <c r="K306" s="44"/>
      <c r="L306" s="44">
        <f t="shared" si="17"/>
        <v>0</v>
      </c>
    </row>
    <row r="307" spans="1:12" ht="15">
      <c r="A307" s="4" t="s">
        <v>9</v>
      </c>
      <c r="B307" s="4" t="s">
        <v>12</v>
      </c>
      <c r="C307" s="45">
        <f aca="true" t="shared" si="18" ref="C307:L307">SUM(C293:C306)</f>
        <v>153217191</v>
      </c>
      <c r="D307" s="44">
        <f t="shared" si="18"/>
        <v>2699598</v>
      </c>
      <c r="E307" s="44">
        <f t="shared" si="18"/>
        <v>2699598</v>
      </c>
      <c r="F307" s="44">
        <f t="shared" si="18"/>
        <v>0</v>
      </c>
      <c r="G307" s="45">
        <f t="shared" si="18"/>
        <v>150517593</v>
      </c>
      <c r="H307" s="45">
        <f t="shared" si="18"/>
        <v>185140300</v>
      </c>
      <c r="I307" s="44">
        <f t="shared" si="18"/>
        <v>0</v>
      </c>
      <c r="J307" s="44">
        <f t="shared" si="18"/>
        <v>0</v>
      </c>
      <c r="K307" s="44">
        <f t="shared" si="18"/>
        <v>0</v>
      </c>
      <c r="L307" s="45">
        <f t="shared" si="18"/>
        <v>185140300</v>
      </c>
    </row>
    <row r="310" spans="1:9" ht="15" customHeight="1">
      <c r="A310" s="120" t="s">
        <v>181</v>
      </c>
      <c r="B310" s="120"/>
      <c r="C310" s="120"/>
      <c r="D310" s="120"/>
      <c r="E310" s="120"/>
      <c r="F310" s="120"/>
      <c r="G310" s="120"/>
      <c r="H310" s="120"/>
      <c r="I310" s="120"/>
    </row>
    <row r="311" ht="15">
      <c r="I311" s="3" t="s">
        <v>3</v>
      </c>
    </row>
    <row r="312" spans="1:9" ht="133.5" customHeight="1">
      <c r="A312" s="4" t="s">
        <v>36</v>
      </c>
      <c r="B312" s="4" t="s">
        <v>5</v>
      </c>
      <c r="C312" s="4" t="s">
        <v>37</v>
      </c>
      <c r="D312" s="4" t="s">
        <v>47</v>
      </c>
      <c r="E312" s="4" t="s">
        <v>182</v>
      </c>
      <c r="F312" s="4" t="s">
        <v>183</v>
      </c>
      <c r="G312" s="4" t="s">
        <v>184</v>
      </c>
      <c r="H312" s="4" t="s">
        <v>48</v>
      </c>
      <c r="I312" s="4" t="s">
        <v>49</v>
      </c>
    </row>
    <row r="313" spans="1:9" ht="12" customHeight="1">
      <c r="A313" s="4">
        <v>1</v>
      </c>
      <c r="B313" s="4">
        <v>2</v>
      </c>
      <c r="C313" s="4">
        <v>3</v>
      </c>
      <c r="D313" s="4">
        <v>4</v>
      </c>
      <c r="E313" s="4">
        <v>5</v>
      </c>
      <c r="F313" s="4">
        <v>6</v>
      </c>
      <c r="G313" s="4">
        <v>7</v>
      </c>
      <c r="H313" s="4">
        <v>8</v>
      </c>
      <c r="I313" s="4">
        <v>9</v>
      </c>
    </row>
    <row r="314" spans="1:9" ht="15">
      <c r="A314" s="20">
        <v>2111</v>
      </c>
      <c r="B314" s="18" t="s">
        <v>120</v>
      </c>
      <c r="C314" s="45">
        <v>48248400</v>
      </c>
      <c r="D314" s="44">
        <v>48248400</v>
      </c>
      <c r="E314" s="69">
        <v>0</v>
      </c>
      <c r="F314" s="69">
        <v>0</v>
      </c>
      <c r="G314" s="69">
        <v>0</v>
      </c>
      <c r="H314" s="69"/>
      <c r="I314" s="69"/>
    </row>
    <row r="315" spans="1:9" ht="15">
      <c r="A315" s="20">
        <v>2120</v>
      </c>
      <c r="B315" s="18" t="s">
        <v>121</v>
      </c>
      <c r="C315" s="45">
        <v>10463153</v>
      </c>
      <c r="D315" s="44">
        <v>10461307</v>
      </c>
      <c r="E315" s="69">
        <v>0</v>
      </c>
      <c r="F315" s="69">
        <v>0</v>
      </c>
      <c r="G315" s="69">
        <v>0</v>
      </c>
      <c r="H315" s="69" t="s">
        <v>9</v>
      </c>
      <c r="I315" s="69" t="s">
        <v>9</v>
      </c>
    </row>
    <row r="316" spans="1:9" ht="26.25">
      <c r="A316" s="20">
        <v>2210</v>
      </c>
      <c r="B316" s="18" t="s">
        <v>122</v>
      </c>
      <c r="C316" s="45">
        <v>6313725</v>
      </c>
      <c r="D316" s="44">
        <v>5597116</v>
      </c>
      <c r="E316" s="69">
        <v>0</v>
      </c>
      <c r="F316" s="69">
        <v>0</v>
      </c>
      <c r="G316" s="69">
        <v>0</v>
      </c>
      <c r="H316" s="69"/>
      <c r="I316" s="69"/>
    </row>
    <row r="317" spans="1:9" ht="16.5" customHeight="1">
      <c r="A317" s="20">
        <v>2220</v>
      </c>
      <c r="B317" s="18" t="s">
        <v>123</v>
      </c>
      <c r="C317" s="45">
        <v>1327181</v>
      </c>
      <c r="D317" s="44">
        <v>1327181</v>
      </c>
      <c r="E317" s="69">
        <v>0</v>
      </c>
      <c r="F317" s="69">
        <v>0</v>
      </c>
      <c r="G317" s="69">
        <v>0</v>
      </c>
      <c r="H317" s="69" t="s">
        <v>9</v>
      </c>
      <c r="I317" s="69" t="s">
        <v>9</v>
      </c>
    </row>
    <row r="318" spans="1:9" ht="15">
      <c r="A318" s="20">
        <v>2230</v>
      </c>
      <c r="B318" s="18" t="s">
        <v>124</v>
      </c>
      <c r="C318" s="45">
        <v>9585528</v>
      </c>
      <c r="D318" s="44">
        <v>9585501</v>
      </c>
      <c r="E318" s="69">
        <v>0</v>
      </c>
      <c r="F318" s="69">
        <v>0</v>
      </c>
      <c r="G318" s="69">
        <v>0</v>
      </c>
      <c r="H318" s="69" t="s">
        <v>9</v>
      </c>
      <c r="I318" s="69" t="s">
        <v>9</v>
      </c>
    </row>
    <row r="319" spans="1:9" ht="15">
      <c r="A319" s="20">
        <v>2240</v>
      </c>
      <c r="B319" s="18" t="s">
        <v>125</v>
      </c>
      <c r="C319" s="45">
        <v>1738952</v>
      </c>
      <c r="D319" s="44">
        <v>1591886</v>
      </c>
      <c r="E319" s="69">
        <v>0</v>
      </c>
      <c r="F319" s="69">
        <v>0</v>
      </c>
      <c r="G319" s="69">
        <v>0</v>
      </c>
      <c r="H319" s="69"/>
      <c r="I319" s="69"/>
    </row>
    <row r="320" spans="1:9" ht="15">
      <c r="A320" s="20">
        <v>2250</v>
      </c>
      <c r="B320" s="18" t="s">
        <v>126</v>
      </c>
      <c r="C320" s="45">
        <v>39670</v>
      </c>
      <c r="D320" s="44">
        <v>36122</v>
      </c>
      <c r="E320" s="69">
        <v>0</v>
      </c>
      <c r="F320" s="69">
        <v>0</v>
      </c>
      <c r="G320" s="69">
        <v>0</v>
      </c>
      <c r="H320" s="69"/>
      <c r="I320" s="69"/>
    </row>
    <row r="321" spans="1:9" ht="26.25">
      <c r="A321" s="20">
        <v>2270</v>
      </c>
      <c r="B321" s="18" t="s">
        <v>127</v>
      </c>
      <c r="C321" s="101">
        <v>15648525</v>
      </c>
      <c r="D321" s="44">
        <v>13820285</v>
      </c>
      <c r="E321" s="69">
        <v>0</v>
      </c>
      <c r="F321" s="69">
        <v>0</v>
      </c>
      <c r="G321" s="69">
        <v>0</v>
      </c>
      <c r="H321" s="69"/>
      <c r="I321" s="69"/>
    </row>
    <row r="322" spans="1:9" ht="39">
      <c r="A322" s="20">
        <v>2282</v>
      </c>
      <c r="B322" s="18" t="s">
        <v>128</v>
      </c>
      <c r="C322" s="45">
        <v>41144</v>
      </c>
      <c r="D322" s="44">
        <v>39342</v>
      </c>
      <c r="E322" s="69">
        <v>0</v>
      </c>
      <c r="F322" s="69">
        <v>0</v>
      </c>
      <c r="G322" s="69">
        <v>0</v>
      </c>
      <c r="H322" s="69"/>
      <c r="I322" s="69"/>
    </row>
    <row r="323" spans="1:9" ht="15">
      <c r="A323" s="19">
        <v>2700</v>
      </c>
      <c r="B323" s="17" t="s">
        <v>129</v>
      </c>
      <c r="C323" s="45">
        <v>589228</v>
      </c>
      <c r="D323" s="44">
        <v>589212</v>
      </c>
      <c r="E323" s="69">
        <v>0</v>
      </c>
      <c r="F323" s="69">
        <v>0</v>
      </c>
      <c r="G323" s="69">
        <v>0</v>
      </c>
      <c r="H323" s="69" t="s">
        <v>9</v>
      </c>
      <c r="I323" s="69" t="s">
        <v>9</v>
      </c>
    </row>
    <row r="324" spans="1:9" ht="15">
      <c r="A324" s="19">
        <v>2800</v>
      </c>
      <c r="B324" s="18" t="s">
        <v>130</v>
      </c>
      <c r="C324" s="45">
        <v>131904</v>
      </c>
      <c r="D324" s="44">
        <v>120674</v>
      </c>
      <c r="E324" s="69">
        <v>0</v>
      </c>
      <c r="F324" s="69">
        <v>0</v>
      </c>
      <c r="G324" s="69">
        <v>0</v>
      </c>
      <c r="H324" s="69" t="s">
        <v>9</v>
      </c>
      <c r="I324" s="69" t="s">
        <v>9</v>
      </c>
    </row>
    <row r="325" spans="1:9" ht="26.25">
      <c r="A325" s="20">
        <v>3110</v>
      </c>
      <c r="B325" s="18" t="s">
        <v>131</v>
      </c>
      <c r="C325" s="102"/>
      <c r="D325" s="103"/>
      <c r="E325" s="69"/>
      <c r="F325" s="69"/>
      <c r="G325" s="69"/>
      <c r="H325" s="69"/>
      <c r="I325" s="69"/>
    </row>
    <row r="326" spans="1:9" ht="16.5" customHeight="1">
      <c r="A326" s="20">
        <v>3132</v>
      </c>
      <c r="B326" s="18" t="s">
        <v>132</v>
      </c>
      <c r="C326" s="102"/>
      <c r="D326" s="103"/>
      <c r="E326" s="69"/>
      <c r="F326" s="69"/>
      <c r="G326" s="69"/>
      <c r="H326" s="69" t="s">
        <v>9</v>
      </c>
      <c r="I326" s="69" t="s">
        <v>9</v>
      </c>
    </row>
    <row r="327" spans="1:9" ht="26.25">
      <c r="A327" s="20">
        <v>3142</v>
      </c>
      <c r="B327" s="18" t="s">
        <v>133</v>
      </c>
      <c r="C327" s="102"/>
      <c r="D327" s="103"/>
      <c r="E327" s="69"/>
      <c r="F327" s="69"/>
      <c r="G327" s="69"/>
      <c r="H327" s="69" t="s">
        <v>9</v>
      </c>
      <c r="I327" s="69" t="s">
        <v>9</v>
      </c>
    </row>
    <row r="328" spans="1:9" ht="15">
      <c r="A328" s="4" t="s">
        <v>9</v>
      </c>
      <c r="B328" s="4" t="s">
        <v>12</v>
      </c>
      <c r="C328" s="78">
        <v>94127410</v>
      </c>
      <c r="D328" s="78">
        <v>94127410</v>
      </c>
      <c r="E328" s="69">
        <f>SUM(E314:E327)</f>
        <v>0</v>
      </c>
      <c r="F328" s="69">
        <f>SUM(F314:F327)</f>
        <v>0</v>
      </c>
      <c r="G328" s="69">
        <f>SUM(G314:G327)</f>
        <v>0</v>
      </c>
      <c r="H328" s="69" t="s">
        <v>9</v>
      </c>
      <c r="I328" s="69" t="s">
        <v>9</v>
      </c>
    </row>
    <row r="330" spans="1:9" ht="15" customHeight="1">
      <c r="A330" s="133" t="s">
        <v>185</v>
      </c>
      <c r="B330" s="133"/>
      <c r="C330" s="133"/>
      <c r="D330" s="133"/>
      <c r="E330" s="133"/>
      <c r="F330" s="133"/>
      <c r="G330" s="133"/>
      <c r="H330" s="133"/>
      <c r="I330" s="133"/>
    </row>
    <row r="331" spans="1:9" ht="63" customHeight="1">
      <c r="A331" s="110" t="s">
        <v>195</v>
      </c>
      <c r="B331" s="112"/>
      <c r="C331" s="112"/>
      <c r="D331" s="112"/>
      <c r="E331" s="112"/>
      <c r="F331" s="112"/>
      <c r="G331" s="112"/>
      <c r="H331" s="112"/>
      <c r="I331" s="112"/>
    </row>
    <row r="332" spans="1:9" ht="45.75" customHeight="1">
      <c r="A332" s="114" t="s">
        <v>186</v>
      </c>
      <c r="B332" s="114"/>
      <c r="C332" s="114"/>
      <c r="D332" s="114"/>
      <c r="E332" s="114"/>
      <c r="F332" s="114"/>
      <c r="G332" s="114"/>
      <c r="H332" s="114"/>
      <c r="I332" s="114"/>
    </row>
    <row r="333" spans="1:9" ht="87" customHeight="1">
      <c r="A333" s="110" t="s">
        <v>215</v>
      </c>
      <c r="B333" s="113"/>
      <c r="C333" s="113"/>
      <c r="D333" s="113"/>
      <c r="E333" s="113"/>
      <c r="F333" s="113"/>
      <c r="G333" s="113"/>
      <c r="H333" s="113"/>
      <c r="I333" s="113"/>
    </row>
    <row r="334" spans="1:9" s="12" customFormat="1" ht="12.75" customHeight="1">
      <c r="A334" s="128" t="s">
        <v>75</v>
      </c>
      <c r="B334" s="128"/>
      <c r="C334" s="10"/>
      <c r="D334" s="11"/>
      <c r="G334" s="108" t="s">
        <v>78</v>
      </c>
      <c r="H334" s="108"/>
      <c r="I334" s="108"/>
    </row>
    <row r="335" spans="1:9" s="8" customFormat="1" ht="15" customHeight="1">
      <c r="A335" s="9"/>
      <c r="D335" s="7" t="s">
        <v>50</v>
      </c>
      <c r="G335" s="127" t="s">
        <v>51</v>
      </c>
      <c r="H335" s="127"/>
      <c r="I335" s="127"/>
    </row>
    <row r="336" spans="1:9" s="12" customFormat="1" ht="12.75" customHeight="1">
      <c r="A336" s="128" t="s">
        <v>76</v>
      </c>
      <c r="B336" s="128"/>
      <c r="C336" s="10"/>
      <c r="D336" s="11"/>
      <c r="G336" s="108" t="s">
        <v>77</v>
      </c>
      <c r="H336" s="108"/>
      <c r="I336" s="108"/>
    </row>
    <row r="337" spans="1:9" s="8" customFormat="1" ht="15" customHeight="1">
      <c r="A337" s="9"/>
      <c r="D337" s="7" t="s">
        <v>50</v>
      </c>
      <c r="G337" s="127" t="s">
        <v>51</v>
      </c>
      <c r="H337" s="127"/>
      <c r="I337" s="127"/>
    </row>
  </sheetData>
  <sheetProtection/>
  <mergeCells count="183">
    <mergeCell ref="G335:I335"/>
    <mergeCell ref="A336:B336"/>
    <mergeCell ref="G336:I336"/>
    <mergeCell ref="G337:I337"/>
    <mergeCell ref="A310:I310"/>
    <mergeCell ref="A330:I330"/>
    <mergeCell ref="A331:I331"/>
    <mergeCell ref="A332:I332"/>
    <mergeCell ref="A333:I333"/>
    <mergeCell ref="A334:B334"/>
    <mergeCell ref="G334:I334"/>
    <mergeCell ref="E290:F290"/>
    <mergeCell ref="G290:G291"/>
    <mergeCell ref="H290:H291"/>
    <mergeCell ref="I290:I291"/>
    <mergeCell ref="J290:K290"/>
    <mergeCell ref="L290:L291"/>
    <mergeCell ref="G267:G268"/>
    <mergeCell ref="H267:I267"/>
    <mergeCell ref="J267:J268"/>
    <mergeCell ref="A287:L287"/>
    <mergeCell ref="A289:A291"/>
    <mergeCell ref="B289:B291"/>
    <mergeCell ref="C289:G289"/>
    <mergeCell ref="H289:L289"/>
    <mergeCell ref="C290:C291"/>
    <mergeCell ref="D290:D291"/>
    <mergeCell ref="A262:J262"/>
    <mergeCell ref="A263:M263"/>
    <mergeCell ref="A264:J264"/>
    <mergeCell ref="A265:J265"/>
    <mergeCell ref="A267:A268"/>
    <mergeCell ref="B267:B268"/>
    <mergeCell ref="C267:C268"/>
    <mergeCell ref="D267:D268"/>
    <mergeCell ref="E267:E268"/>
    <mergeCell ref="F267:F268"/>
    <mergeCell ref="A253:M253"/>
    <mergeCell ref="A255:A256"/>
    <mergeCell ref="B255:B256"/>
    <mergeCell ref="C255:C256"/>
    <mergeCell ref="D255:E255"/>
    <mergeCell ref="F255:G255"/>
    <mergeCell ref="H255:I255"/>
    <mergeCell ref="J255:K255"/>
    <mergeCell ref="L255:M255"/>
    <mergeCell ref="A244:I244"/>
    <mergeCell ref="A246:A247"/>
    <mergeCell ref="B246:B247"/>
    <mergeCell ref="C246:C247"/>
    <mergeCell ref="D246:F246"/>
    <mergeCell ref="G246:I246"/>
    <mergeCell ref="A235:L235"/>
    <mergeCell ref="A236:L236"/>
    <mergeCell ref="A238:A239"/>
    <mergeCell ref="B238:B239"/>
    <mergeCell ref="C238:C239"/>
    <mergeCell ref="D238:F238"/>
    <mergeCell ref="G238:I238"/>
    <mergeCell ref="J238:L238"/>
    <mergeCell ref="G223:H223"/>
    <mergeCell ref="I223:J223"/>
    <mergeCell ref="K223:K224"/>
    <mergeCell ref="L223:L224"/>
    <mergeCell ref="M223:M224"/>
    <mergeCell ref="N223:N224"/>
    <mergeCell ref="J209:K209"/>
    <mergeCell ref="A220:N220"/>
    <mergeCell ref="A222:A224"/>
    <mergeCell ref="B222:B224"/>
    <mergeCell ref="C222:F222"/>
    <mergeCell ref="G222:J222"/>
    <mergeCell ref="K222:L222"/>
    <mergeCell ref="M222:N222"/>
    <mergeCell ref="C223:D223"/>
    <mergeCell ref="E223:F223"/>
    <mergeCell ref="H178:J178"/>
    <mergeCell ref="D183:D189"/>
    <mergeCell ref="D191:D193"/>
    <mergeCell ref="D198:D202"/>
    <mergeCell ref="A207:K207"/>
    <mergeCell ref="A209:A210"/>
    <mergeCell ref="B209:C209"/>
    <mergeCell ref="D209:E209"/>
    <mergeCell ref="F209:G209"/>
    <mergeCell ref="H209:I209"/>
    <mergeCell ref="K146:M146"/>
    <mergeCell ref="D151:D157"/>
    <mergeCell ref="D159:D161"/>
    <mergeCell ref="D166:D170"/>
    <mergeCell ref="A176:J176"/>
    <mergeCell ref="A178:A179"/>
    <mergeCell ref="B178:B179"/>
    <mergeCell ref="C178:C179"/>
    <mergeCell ref="D178:D179"/>
    <mergeCell ref="E178:G178"/>
    <mergeCell ref="A146:A147"/>
    <mergeCell ref="B146:B147"/>
    <mergeCell ref="C146:C147"/>
    <mergeCell ref="D146:D147"/>
    <mergeCell ref="E146:G146"/>
    <mergeCell ref="H146:J146"/>
    <mergeCell ref="A135:A136"/>
    <mergeCell ref="B135:B136"/>
    <mergeCell ref="C135:F135"/>
    <mergeCell ref="G135:J135"/>
    <mergeCell ref="A143:M143"/>
    <mergeCell ref="A144:M144"/>
    <mergeCell ref="A124:A125"/>
    <mergeCell ref="B124:B125"/>
    <mergeCell ref="C124:F124"/>
    <mergeCell ref="G124:J124"/>
    <mergeCell ref="K124:N124"/>
    <mergeCell ref="A133:J133"/>
    <mergeCell ref="A115:A116"/>
    <mergeCell ref="B115:B116"/>
    <mergeCell ref="C115:F115"/>
    <mergeCell ref="G115:J115"/>
    <mergeCell ref="A121:N121"/>
    <mergeCell ref="A122:N122"/>
    <mergeCell ref="A91:J91"/>
    <mergeCell ref="A93:A94"/>
    <mergeCell ref="B93:B94"/>
    <mergeCell ref="C93:F93"/>
    <mergeCell ref="G93:J93"/>
    <mergeCell ref="A113:J113"/>
    <mergeCell ref="A83:N83"/>
    <mergeCell ref="A85:A86"/>
    <mergeCell ref="B85:B86"/>
    <mergeCell ref="C85:F85"/>
    <mergeCell ref="G85:J85"/>
    <mergeCell ref="K85:N85"/>
    <mergeCell ref="A61:N61"/>
    <mergeCell ref="A63:A64"/>
    <mergeCell ref="B63:B64"/>
    <mergeCell ref="C63:F63"/>
    <mergeCell ref="G63:J63"/>
    <mergeCell ref="K63:N63"/>
    <mergeCell ref="A46:J46"/>
    <mergeCell ref="A48:A49"/>
    <mergeCell ref="B48:B49"/>
    <mergeCell ref="C48:F48"/>
    <mergeCell ref="G48:J48"/>
    <mergeCell ref="A60:N60"/>
    <mergeCell ref="A32:N32"/>
    <mergeCell ref="A34:A35"/>
    <mergeCell ref="B34:B35"/>
    <mergeCell ref="C34:F34"/>
    <mergeCell ref="G34:J34"/>
    <mergeCell ref="K34:N34"/>
    <mergeCell ref="A28:P28"/>
    <mergeCell ref="A29:P29"/>
    <mergeCell ref="A30:P30"/>
    <mergeCell ref="A31:N31"/>
    <mergeCell ref="AB22:BZ22"/>
    <mergeCell ref="A23:P23"/>
    <mergeCell ref="A24:P24"/>
    <mergeCell ref="A25:P25"/>
    <mergeCell ref="A26:P26"/>
    <mergeCell ref="A27:P27"/>
    <mergeCell ref="A20:P20"/>
    <mergeCell ref="A21:P21"/>
    <mergeCell ref="A22:P22"/>
    <mergeCell ref="Q22:AA22"/>
    <mergeCell ref="A14:N14"/>
    <mergeCell ref="A15:N15"/>
    <mergeCell ref="A16:N16"/>
    <mergeCell ref="A17:N17"/>
    <mergeCell ref="A18:P18"/>
    <mergeCell ref="A19:P19"/>
    <mergeCell ref="A10:N10"/>
    <mergeCell ref="O10:P10"/>
    <mergeCell ref="A11:L11"/>
    <mergeCell ref="M11:P11"/>
    <mergeCell ref="A12:L12"/>
    <mergeCell ref="M12:P12"/>
    <mergeCell ref="A6:P6"/>
    <mergeCell ref="A7:N7"/>
    <mergeCell ref="O7:P7"/>
    <mergeCell ref="A8:N8"/>
    <mergeCell ref="O8:P8"/>
    <mergeCell ref="A9:N9"/>
    <mergeCell ref="O9:P9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360" verticalDpi="360" orientation="landscape" paperSize="9" scale="68" r:id="rId1"/>
  <rowBreaks count="1" manualBreakCount="1">
    <brk id="20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321"/>
  <sheetViews>
    <sheetView zoomScalePageLayoutView="0" workbookViewId="0" topLeftCell="A319">
      <selection activeCell="E311" sqref="E311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217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216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2.25" customHeight="1">
      <c r="A15" s="114" t="s">
        <v>220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0" customHeight="1">
      <c r="A16" s="114" t="s">
        <v>219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05" t="s">
        <v>89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1" customHeight="1">
      <c r="A21" s="105" t="s">
        <v>221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6" customFormat="1" ht="30.75" customHeight="1">
      <c r="A22" s="105" t="s">
        <v>91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4"/>
    </row>
    <row r="23" spans="1:236" s="15" customFormat="1" ht="38.25" customHeight="1">
      <c r="A23" s="105" t="s">
        <v>92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236" s="15" customFormat="1" ht="37.5" customHeight="1">
      <c r="A24" s="105" t="s">
        <v>93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</row>
    <row r="25" spans="1:32" s="15" customFormat="1" ht="23.25" customHeight="1">
      <c r="A25" s="105" t="s">
        <v>94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21" customHeight="1">
      <c r="A26" s="105" t="s">
        <v>95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32.25" customHeight="1">
      <c r="A27" s="105" t="s">
        <v>96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5" customFormat="1" ht="24" customHeight="1">
      <c r="A28" s="105" t="s">
        <v>97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5" customFormat="1" ht="38.25" customHeight="1">
      <c r="A29" s="105" t="s">
        <v>98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3" customFormat="1" ht="29.25" customHeight="1">
      <c r="A30" s="105" t="s">
        <v>99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3" customFormat="1" ht="30.75" customHeight="1">
      <c r="A31" s="105" t="s">
        <v>100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5" customFormat="1" ht="36" customHeight="1">
      <c r="A32" s="105" t="s">
        <v>101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14" ht="15">
      <c r="A33" s="114" t="s">
        <v>72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5">
      <c r="A34" s="114" t="s">
        <v>111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ht="15">
      <c r="N35" s="3" t="s">
        <v>3</v>
      </c>
    </row>
    <row r="36" spans="1:14" ht="15">
      <c r="A36" s="109" t="s">
        <v>4</v>
      </c>
      <c r="B36" s="109" t="s">
        <v>5</v>
      </c>
      <c r="C36" s="109" t="s">
        <v>80</v>
      </c>
      <c r="D36" s="109"/>
      <c r="E36" s="109"/>
      <c r="F36" s="109"/>
      <c r="G36" s="109" t="s">
        <v>81</v>
      </c>
      <c r="H36" s="109"/>
      <c r="I36" s="109"/>
      <c r="J36" s="109"/>
      <c r="K36" s="109" t="s">
        <v>82</v>
      </c>
      <c r="L36" s="109"/>
      <c r="M36" s="109"/>
      <c r="N36" s="109"/>
    </row>
    <row r="37" spans="1:14" ht="68.25" customHeight="1">
      <c r="A37" s="109"/>
      <c r="B37" s="109"/>
      <c r="C37" s="4" t="s">
        <v>6</v>
      </c>
      <c r="D37" s="4" t="s">
        <v>7</v>
      </c>
      <c r="E37" s="4" t="s">
        <v>8</v>
      </c>
      <c r="F37" s="4" t="s">
        <v>54</v>
      </c>
      <c r="G37" s="4" t="s">
        <v>6</v>
      </c>
      <c r="H37" s="4" t="s">
        <v>7</v>
      </c>
      <c r="I37" s="4" t="s">
        <v>8</v>
      </c>
      <c r="J37" s="4" t="s">
        <v>52</v>
      </c>
      <c r="K37" s="4" t="s">
        <v>6</v>
      </c>
      <c r="L37" s="4" t="s">
        <v>7</v>
      </c>
      <c r="M37" s="4" t="s">
        <v>8</v>
      </c>
      <c r="N37" s="4" t="s">
        <v>53</v>
      </c>
    </row>
    <row r="38" spans="1:14" ht="15">
      <c r="A38" s="4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4">
        <v>11</v>
      </c>
      <c r="L38" s="4">
        <v>12</v>
      </c>
      <c r="M38" s="4">
        <v>13</v>
      </c>
      <c r="N38" s="4">
        <v>14</v>
      </c>
    </row>
    <row r="39" spans="1:14" ht="30">
      <c r="A39" s="4">
        <v>25010000</v>
      </c>
      <c r="B39" s="5" t="s">
        <v>10</v>
      </c>
      <c r="C39" s="4">
        <v>16410504</v>
      </c>
      <c r="D39" s="4" t="s">
        <v>11</v>
      </c>
      <c r="E39" s="4" t="s">
        <v>11</v>
      </c>
      <c r="F39" s="4">
        <f>C39</f>
        <v>16410504</v>
      </c>
      <c r="G39" s="4">
        <v>26713877</v>
      </c>
      <c r="H39" s="4" t="s">
        <v>11</v>
      </c>
      <c r="I39" s="4" t="s">
        <v>11</v>
      </c>
      <c r="J39" s="4">
        <f>G39</f>
        <v>26713877</v>
      </c>
      <c r="K39" s="4">
        <v>33147500</v>
      </c>
      <c r="L39" s="4" t="s">
        <v>11</v>
      </c>
      <c r="M39" s="4" t="s">
        <v>11</v>
      </c>
      <c r="N39" s="4">
        <f>K39</f>
        <v>33147500</v>
      </c>
    </row>
    <row r="40" spans="1:14" ht="30">
      <c r="A40" s="4">
        <v>25010200</v>
      </c>
      <c r="B40" s="5" t="s">
        <v>335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30">
      <c r="A41" s="4" t="s">
        <v>193</v>
      </c>
      <c r="B41" s="5" t="s">
        <v>191</v>
      </c>
      <c r="C41" s="4" t="s">
        <v>11</v>
      </c>
      <c r="D41" s="4">
        <v>15327</v>
      </c>
      <c r="E41" s="4"/>
      <c r="F41" s="4"/>
      <c r="G41" s="4" t="s">
        <v>11</v>
      </c>
      <c r="H41" s="37">
        <v>18356</v>
      </c>
      <c r="I41" s="4"/>
      <c r="J41" s="4"/>
      <c r="K41" s="4" t="s">
        <v>11</v>
      </c>
      <c r="L41" s="4"/>
      <c r="M41" s="4"/>
      <c r="N41" s="4"/>
    </row>
    <row r="42" spans="1:14" ht="45">
      <c r="A42" s="4" t="s">
        <v>194</v>
      </c>
      <c r="B42" s="5" t="s">
        <v>192</v>
      </c>
      <c r="C42" s="4" t="s">
        <v>11</v>
      </c>
      <c r="D42" s="4"/>
      <c r="E42" s="4"/>
      <c r="F42" s="4"/>
      <c r="G42" s="4" t="s">
        <v>11</v>
      </c>
      <c r="H42" s="4"/>
      <c r="I42" s="4"/>
      <c r="J42" s="4"/>
      <c r="K42" s="4" t="s">
        <v>11</v>
      </c>
      <c r="L42" s="4"/>
      <c r="M42" s="4"/>
      <c r="N42" s="4"/>
    </row>
    <row r="43" spans="1:14" ht="30">
      <c r="A43" s="4">
        <v>25020100</v>
      </c>
      <c r="B43" s="5" t="s">
        <v>190</v>
      </c>
      <c r="C43" s="4" t="s">
        <v>11</v>
      </c>
      <c r="D43" s="4">
        <v>618010</v>
      </c>
      <c r="E43" s="4" t="s">
        <v>9</v>
      </c>
      <c r="F43" s="4"/>
      <c r="G43" s="4" t="s">
        <v>11</v>
      </c>
      <c r="H43" s="37">
        <v>740911</v>
      </c>
      <c r="I43" s="4" t="s">
        <v>9</v>
      </c>
      <c r="J43" s="4"/>
      <c r="K43" s="4" t="s">
        <v>11</v>
      </c>
      <c r="L43" s="4" t="s">
        <v>9</v>
      </c>
      <c r="M43" s="4" t="s">
        <v>9</v>
      </c>
      <c r="N43" s="4"/>
    </row>
    <row r="44" spans="1:14" ht="75">
      <c r="A44" s="4">
        <v>25020200</v>
      </c>
      <c r="B44" s="5" t="s">
        <v>84</v>
      </c>
      <c r="C44" s="4" t="s">
        <v>11</v>
      </c>
      <c r="D44" s="4"/>
      <c r="E44" s="4"/>
      <c r="F44" s="4">
        <f>D44</f>
        <v>0</v>
      </c>
      <c r="G44" s="4" t="s">
        <v>11</v>
      </c>
      <c r="H44" s="4">
        <v>0</v>
      </c>
      <c r="I44" s="4">
        <v>0</v>
      </c>
      <c r="J44" s="4">
        <f>H44</f>
        <v>0</v>
      </c>
      <c r="K44" s="4" t="s">
        <v>11</v>
      </c>
      <c r="L44" s="4">
        <v>0</v>
      </c>
      <c r="M44" s="4">
        <v>0</v>
      </c>
      <c r="N44" s="4">
        <f>L44</f>
        <v>0</v>
      </c>
    </row>
    <row r="45" spans="1:14" ht="45">
      <c r="A45" s="4">
        <v>602400</v>
      </c>
      <c r="B45" s="5" t="s">
        <v>83</v>
      </c>
      <c r="C45" s="4" t="s">
        <v>11</v>
      </c>
      <c r="D45" s="4">
        <v>139882</v>
      </c>
      <c r="E45" s="4">
        <v>139882</v>
      </c>
      <c r="F45" s="4">
        <f>D45</f>
        <v>139882</v>
      </c>
      <c r="G45" s="4" t="s">
        <v>11</v>
      </c>
      <c r="H45" s="4">
        <v>561556</v>
      </c>
      <c r="I45" s="4">
        <v>561556</v>
      </c>
      <c r="J45" s="4">
        <f>H45</f>
        <v>561556</v>
      </c>
      <c r="K45" s="4" t="s">
        <v>11</v>
      </c>
      <c r="L45" s="4">
        <v>0</v>
      </c>
      <c r="M45" s="4">
        <v>0</v>
      </c>
      <c r="N45" s="4">
        <f>L45</f>
        <v>0</v>
      </c>
    </row>
    <row r="46" spans="1:14" ht="15">
      <c r="A46" s="4" t="s">
        <v>9</v>
      </c>
      <c r="B46" s="4" t="s">
        <v>12</v>
      </c>
      <c r="C46" s="4">
        <f>C39</f>
        <v>16410504</v>
      </c>
      <c r="D46" s="4">
        <f>SUM(D41:D45)</f>
        <v>773219</v>
      </c>
      <c r="E46" s="4">
        <f>SUM(E41:E45)</f>
        <v>139882</v>
      </c>
      <c r="F46" s="4">
        <f>SUM(F39:F45)</f>
        <v>16550386</v>
      </c>
      <c r="G46" s="4">
        <f>G39</f>
        <v>26713877</v>
      </c>
      <c r="H46" s="4">
        <f>SUM(H41:H45)</f>
        <v>1320823</v>
      </c>
      <c r="I46" s="4">
        <f>SUM(I41:I45)</f>
        <v>561556</v>
      </c>
      <c r="J46" s="4">
        <f>SUM(J39:J45)</f>
        <v>27275433</v>
      </c>
      <c r="K46" s="4">
        <f>K39</f>
        <v>33147500</v>
      </c>
      <c r="L46" s="4">
        <f>SUM(L41:L45)</f>
        <v>0</v>
      </c>
      <c r="M46" s="4">
        <f>SUM(M41:M45)</f>
        <v>0</v>
      </c>
      <c r="N46" s="4">
        <f>SUM(N39:N45)</f>
        <v>33147500</v>
      </c>
    </row>
    <row r="48" spans="1:10" ht="15">
      <c r="A48" s="120" t="s">
        <v>110</v>
      </c>
      <c r="B48" s="120"/>
      <c r="C48" s="120"/>
      <c r="D48" s="120"/>
      <c r="E48" s="120"/>
      <c r="F48" s="120"/>
      <c r="G48" s="120"/>
      <c r="H48" s="120"/>
      <c r="I48" s="120"/>
      <c r="J48" s="120"/>
    </row>
    <row r="49" ht="15">
      <c r="J49" s="3" t="s">
        <v>3</v>
      </c>
    </row>
    <row r="50" spans="1:10" ht="15">
      <c r="A50" s="109" t="s">
        <v>4</v>
      </c>
      <c r="B50" s="109" t="s">
        <v>5</v>
      </c>
      <c r="C50" s="109" t="s">
        <v>103</v>
      </c>
      <c r="D50" s="109"/>
      <c r="E50" s="109"/>
      <c r="F50" s="109"/>
      <c r="G50" s="109" t="s">
        <v>104</v>
      </c>
      <c r="H50" s="109"/>
      <c r="I50" s="109"/>
      <c r="J50" s="109"/>
    </row>
    <row r="51" spans="1:10" ht="60.75" customHeight="1">
      <c r="A51" s="109"/>
      <c r="B51" s="109"/>
      <c r="C51" s="4" t="s">
        <v>6</v>
      </c>
      <c r="D51" s="4" t="s">
        <v>7</v>
      </c>
      <c r="E51" s="4" t="s">
        <v>8</v>
      </c>
      <c r="F51" s="4" t="s">
        <v>54</v>
      </c>
      <c r="G51" s="4" t="s">
        <v>6</v>
      </c>
      <c r="H51" s="4" t="s">
        <v>7</v>
      </c>
      <c r="I51" s="4" t="s">
        <v>8</v>
      </c>
      <c r="J51" s="4" t="s">
        <v>52</v>
      </c>
    </row>
    <row r="52" spans="1:10" ht="1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</row>
    <row r="53" spans="1:10" ht="30">
      <c r="A53" s="5" t="s">
        <v>9</v>
      </c>
      <c r="B53" s="5" t="s">
        <v>10</v>
      </c>
      <c r="C53" s="41">
        <f>K39*105.6%</f>
        <v>35003760</v>
      </c>
      <c r="D53" s="41" t="s">
        <v>11</v>
      </c>
      <c r="E53" s="41">
        <f>C53</f>
        <v>35003760</v>
      </c>
      <c r="F53" s="41" t="s">
        <v>9</v>
      </c>
      <c r="G53" s="41">
        <f>C53*105%</f>
        <v>36753948</v>
      </c>
      <c r="H53" s="41" t="s">
        <v>11</v>
      </c>
      <c r="I53" s="41" t="s">
        <v>9</v>
      </c>
      <c r="J53" s="41">
        <v>36753948</v>
      </c>
    </row>
    <row r="54" spans="1:10" ht="30">
      <c r="A54" s="4" t="s">
        <v>193</v>
      </c>
      <c r="B54" s="5" t="s">
        <v>191</v>
      </c>
      <c r="C54" s="41"/>
      <c r="D54" s="41"/>
      <c r="E54" s="41"/>
      <c r="F54" s="41"/>
      <c r="G54" s="41"/>
      <c r="H54" s="41"/>
      <c r="I54" s="41"/>
      <c r="J54" s="40"/>
    </row>
    <row r="55" spans="1:10" ht="45">
      <c r="A55" s="4" t="s">
        <v>194</v>
      </c>
      <c r="B55" s="5" t="s">
        <v>192</v>
      </c>
      <c r="C55" s="41"/>
      <c r="D55" s="41"/>
      <c r="E55" s="41"/>
      <c r="F55" s="41"/>
      <c r="G55" s="41"/>
      <c r="H55" s="41"/>
      <c r="I55" s="41"/>
      <c r="J55" s="40"/>
    </row>
    <row r="56" spans="1:10" ht="30">
      <c r="A56" s="4">
        <v>25020100</v>
      </c>
      <c r="B56" s="5" t="s">
        <v>190</v>
      </c>
      <c r="C56" s="41" t="s">
        <v>11</v>
      </c>
      <c r="D56" s="41" t="s">
        <v>9</v>
      </c>
      <c r="E56" s="41" t="s">
        <v>9</v>
      </c>
      <c r="F56" s="41" t="s">
        <v>9</v>
      </c>
      <c r="G56" s="41" t="s">
        <v>11</v>
      </c>
      <c r="H56" s="41" t="s">
        <v>9</v>
      </c>
      <c r="I56" s="41" t="s">
        <v>9</v>
      </c>
      <c r="J56" s="40" t="s">
        <v>9</v>
      </c>
    </row>
    <row r="57" spans="1:10" ht="75">
      <c r="A57" s="4">
        <v>25020200</v>
      </c>
      <c r="B57" s="5" t="s">
        <v>84</v>
      </c>
      <c r="C57" s="41" t="s">
        <v>11</v>
      </c>
      <c r="D57" s="41" t="s">
        <v>9</v>
      </c>
      <c r="E57" s="41" t="s">
        <v>9</v>
      </c>
      <c r="F57" s="41" t="s">
        <v>9</v>
      </c>
      <c r="G57" s="41" t="s">
        <v>11</v>
      </c>
      <c r="H57" s="41" t="s">
        <v>9</v>
      </c>
      <c r="I57" s="41" t="s">
        <v>9</v>
      </c>
      <c r="J57" s="40" t="s">
        <v>9</v>
      </c>
    </row>
    <row r="58" spans="1:10" ht="45">
      <c r="A58" s="4">
        <v>602400</v>
      </c>
      <c r="B58" s="5" t="s">
        <v>83</v>
      </c>
      <c r="C58" s="41" t="s">
        <v>11</v>
      </c>
      <c r="D58" s="41" t="s">
        <v>9</v>
      </c>
      <c r="E58" s="41" t="s">
        <v>9</v>
      </c>
      <c r="F58" s="41" t="s">
        <v>9</v>
      </c>
      <c r="G58" s="41" t="s">
        <v>11</v>
      </c>
      <c r="H58" s="41" t="s">
        <v>9</v>
      </c>
      <c r="I58" s="41" t="s">
        <v>9</v>
      </c>
      <c r="J58" s="40" t="s">
        <v>9</v>
      </c>
    </row>
    <row r="59" spans="1:10" ht="15">
      <c r="A59" s="5" t="s">
        <v>9</v>
      </c>
      <c r="B59" s="4" t="s">
        <v>12</v>
      </c>
      <c r="C59" s="41">
        <v>35003760</v>
      </c>
      <c r="D59" s="40" t="s">
        <v>9</v>
      </c>
      <c r="E59" s="40">
        <v>35003760</v>
      </c>
      <c r="F59" s="40" t="s">
        <v>9</v>
      </c>
      <c r="G59" s="40">
        <v>36753948</v>
      </c>
      <c r="H59" s="40" t="s">
        <v>9</v>
      </c>
      <c r="I59" s="40" t="s">
        <v>9</v>
      </c>
      <c r="J59" s="40">
        <v>36753948</v>
      </c>
    </row>
    <row r="62" spans="1:14" ht="15">
      <c r="A62" s="114" t="s">
        <v>13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1:14" ht="15">
      <c r="A63" s="114" t="s">
        <v>105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1:14" ht="15">
      <c r="A64" s="3"/>
      <c r="N64" s="3" t="s">
        <v>3</v>
      </c>
    </row>
    <row r="65" spans="1:14" ht="21.75" customHeight="1">
      <c r="A65" s="109" t="s">
        <v>14</v>
      </c>
      <c r="B65" s="109" t="s">
        <v>5</v>
      </c>
      <c r="C65" s="109" t="s">
        <v>80</v>
      </c>
      <c r="D65" s="109"/>
      <c r="E65" s="109"/>
      <c r="F65" s="109"/>
      <c r="G65" s="109" t="s">
        <v>81</v>
      </c>
      <c r="H65" s="109"/>
      <c r="I65" s="109"/>
      <c r="J65" s="109"/>
      <c r="K65" s="109" t="s">
        <v>82</v>
      </c>
      <c r="L65" s="109"/>
      <c r="M65" s="109"/>
      <c r="N65" s="109"/>
    </row>
    <row r="66" spans="1:14" ht="63" customHeight="1">
      <c r="A66" s="109"/>
      <c r="B66" s="109"/>
      <c r="C66" s="4" t="s">
        <v>6</v>
      </c>
      <c r="D66" s="4" t="s">
        <v>7</v>
      </c>
      <c r="E66" s="4" t="s">
        <v>8</v>
      </c>
      <c r="F66" s="4" t="s">
        <v>54</v>
      </c>
      <c r="G66" s="4" t="s">
        <v>6</v>
      </c>
      <c r="H66" s="4" t="s">
        <v>7</v>
      </c>
      <c r="I66" s="4" t="s">
        <v>8</v>
      </c>
      <c r="J66" s="4" t="s">
        <v>52</v>
      </c>
      <c r="K66" s="4" t="s">
        <v>6</v>
      </c>
      <c r="L66" s="4" t="s">
        <v>7</v>
      </c>
      <c r="M66" s="4" t="s">
        <v>8</v>
      </c>
      <c r="N66" s="4" t="s">
        <v>53</v>
      </c>
    </row>
    <row r="67" spans="1:14" ht="15">
      <c r="A67" s="4">
        <v>1</v>
      </c>
      <c r="B67" s="4">
        <v>2</v>
      </c>
      <c r="C67" s="4">
        <v>3</v>
      </c>
      <c r="D67" s="4">
        <v>4</v>
      </c>
      <c r="E67" s="4">
        <v>5</v>
      </c>
      <c r="F67" s="4">
        <v>6</v>
      </c>
      <c r="G67" s="4">
        <v>7</v>
      </c>
      <c r="H67" s="4">
        <v>8</v>
      </c>
      <c r="I67" s="4">
        <v>9</v>
      </c>
      <c r="J67" s="4">
        <v>10</v>
      </c>
      <c r="K67" s="4">
        <v>11</v>
      </c>
      <c r="L67" s="4">
        <v>12</v>
      </c>
      <c r="M67" s="4">
        <v>13</v>
      </c>
      <c r="N67" s="4">
        <v>14</v>
      </c>
    </row>
    <row r="68" spans="1:14" ht="15">
      <c r="A68" s="20">
        <v>2111</v>
      </c>
      <c r="B68" s="18" t="s">
        <v>120</v>
      </c>
      <c r="C68" s="41">
        <v>10123988</v>
      </c>
      <c r="D68" s="41"/>
      <c r="E68" s="41"/>
      <c r="F68" s="41">
        <f>C68+D68</f>
        <v>10123988</v>
      </c>
      <c r="G68" s="64">
        <v>15750900</v>
      </c>
      <c r="H68" s="64"/>
      <c r="I68" s="64"/>
      <c r="J68" s="41">
        <f>G68+H68</f>
        <v>15750900</v>
      </c>
      <c r="K68" s="41">
        <v>19297300</v>
      </c>
      <c r="L68" s="41"/>
      <c r="M68" s="41"/>
      <c r="N68" s="41">
        <f>K68+L68</f>
        <v>19297300</v>
      </c>
    </row>
    <row r="69" spans="1:14" ht="15">
      <c r="A69" s="20">
        <v>2120</v>
      </c>
      <c r="B69" s="18" t="s">
        <v>121</v>
      </c>
      <c r="C69" s="41">
        <v>2200132</v>
      </c>
      <c r="D69" s="41"/>
      <c r="E69" s="41"/>
      <c r="F69" s="41">
        <f aca="true" t="shared" si="0" ref="F69:F80">C69+D69</f>
        <v>2200132</v>
      </c>
      <c r="G69" s="64">
        <v>3433600</v>
      </c>
      <c r="H69" s="64"/>
      <c r="I69" s="64"/>
      <c r="J69" s="41">
        <f aca="true" t="shared" si="1" ref="J69:J81">G69+H69</f>
        <v>3433600</v>
      </c>
      <c r="K69" s="41">
        <v>4206900</v>
      </c>
      <c r="L69" s="41"/>
      <c r="M69" s="41"/>
      <c r="N69" s="41">
        <f aca="true" t="shared" si="2" ref="N69:N80">K69+L69</f>
        <v>4206900</v>
      </c>
    </row>
    <row r="70" spans="1:14" ht="26.25">
      <c r="A70" s="20">
        <v>2210</v>
      </c>
      <c r="B70" s="18" t="s">
        <v>122</v>
      </c>
      <c r="C70" s="41">
        <v>598026</v>
      </c>
      <c r="D70" s="41">
        <v>230528</v>
      </c>
      <c r="E70" s="41"/>
      <c r="F70" s="41">
        <f t="shared" si="0"/>
        <v>828554</v>
      </c>
      <c r="G70" s="64">
        <v>1457000</v>
      </c>
      <c r="H70" s="64"/>
      <c r="I70" s="64"/>
      <c r="J70" s="41">
        <f t="shared" si="1"/>
        <v>1457000</v>
      </c>
      <c r="K70" s="41">
        <v>1561100</v>
      </c>
      <c r="L70" s="41"/>
      <c r="M70" s="41"/>
      <c r="N70" s="41">
        <f t="shared" si="2"/>
        <v>1561100</v>
      </c>
    </row>
    <row r="71" spans="1:14" ht="15" customHeight="1">
      <c r="A71" s="20">
        <v>2220</v>
      </c>
      <c r="B71" s="18" t="s">
        <v>123</v>
      </c>
      <c r="C71" s="41">
        <v>145200</v>
      </c>
      <c r="D71" s="41">
        <v>1459</v>
      </c>
      <c r="E71" s="41"/>
      <c r="F71" s="41">
        <f t="shared" si="0"/>
        <v>146659</v>
      </c>
      <c r="G71" s="64">
        <v>160000</v>
      </c>
      <c r="H71" s="64"/>
      <c r="I71" s="64"/>
      <c r="J71" s="41">
        <f t="shared" si="1"/>
        <v>160000</v>
      </c>
      <c r="K71" s="41">
        <v>220600</v>
      </c>
      <c r="L71" s="41"/>
      <c r="M71" s="41"/>
      <c r="N71" s="41">
        <f t="shared" si="2"/>
        <v>220600</v>
      </c>
    </row>
    <row r="72" spans="1:14" ht="15">
      <c r="A72" s="20">
        <v>2230</v>
      </c>
      <c r="B72" s="18" t="s">
        <v>124</v>
      </c>
      <c r="C72" s="41">
        <v>1037230</v>
      </c>
      <c r="D72" s="41"/>
      <c r="E72" s="41"/>
      <c r="F72" s="41">
        <f t="shared" si="0"/>
        <v>1037230</v>
      </c>
      <c r="G72" s="64">
        <v>1780170</v>
      </c>
      <c r="H72" s="64"/>
      <c r="I72" s="64"/>
      <c r="J72" s="41">
        <f t="shared" si="1"/>
        <v>1780170</v>
      </c>
      <c r="K72" s="41">
        <v>2030900</v>
      </c>
      <c r="L72" s="41"/>
      <c r="M72" s="41"/>
      <c r="N72" s="41">
        <f t="shared" si="2"/>
        <v>2030900</v>
      </c>
    </row>
    <row r="73" spans="1:14" ht="15">
      <c r="A73" s="20">
        <v>2240</v>
      </c>
      <c r="B73" s="18" t="s">
        <v>125</v>
      </c>
      <c r="C73" s="41">
        <v>475230</v>
      </c>
      <c r="D73" s="41"/>
      <c r="E73" s="41"/>
      <c r="F73" s="41">
        <f t="shared" si="0"/>
        <v>475230</v>
      </c>
      <c r="G73" s="64">
        <v>1107710</v>
      </c>
      <c r="H73" s="64"/>
      <c r="I73" s="64"/>
      <c r="J73" s="41">
        <f t="shared" si="1"/>
        <v>1107710</v>
      </c>
      <c r="K73" s="41">
        <v>2007300</v>
      </c>
      <c r="L73" s="41"/>
      <c r="M73" s="41"/>
      <c r="N73" s="41">
        <f t="shared" si="2"/>
        <v>2007300</v>
      </c>
    </row>
    <row r="74" spans="1:14" ht="15">
      <c r="A74" s="20">
        <v>2250</v>
      </c>
      <c r="B74" s="18" t="s">
        <v>126</v>
      </c>
      <c r="C74" s="41">
        <v>3935</v>
      </c>
      <c r="D74" s="41"/>
      <c r="E74" s="41"/>
      <c r="F74" s="41">
        <f t="shared" si="0"/>
        <v>3935</v>
      </c>
      <c r="G74" s="64">
        <v>18310</v>
      </c>
      <c r="H74" s="64"/>
      <c r="I74" s="64"/>
      <c r="J74" s="41">
        <f t="shared" si="1"/>
        <v>18310</v>
      </c>
      <c r="K74" s="41">
        <v>64800</v>
      </c>
      <c r="L74" s="41"/>
      <c r="M74" s="41"/>
      <c r="N74" s="41">
        <f t="shared" si="2"/>
        <v>64800</v>
      </c>
    </row>
    <row r="75" spans="1:14" ht="26.25">
      <c r="A75" s="20">
        <v>2270</v>
      </c>
      <c r="B75" s="18" t="s">
        <v>127</v>
      </c>
      <c r="C75" s="62">
        <v>1787737</v>
      </c>
      <c r="D75" s="41"/>
      <c r="E75" s="41"/>
      <c r="F75" s="41">
        <f t="shared" si="0"/>
        <v>1787737</v>
      </c>
      <c r="G75" s="64">
        <v>2965357</v>
      </c>
      <c r="H75" s="64"/>
      <c r="I75" s="64"/>
      <c r="J75" s="41">
        <f t="shared" si="1"/>
        <v>2965357</v>
      </c>
      <c r="K75" s="41">
        <v>3679200</v>
      </c>
      <c r="L75" s="41"/>
      <c r="M75" s="41"/>
      <c r="N75" s="41">
        <f t="shared" si="2"/>
        <v>3679200</v>
      </c>
    </row>
    <row r="76" spans="1:14" ht="39">
      <c r="A76" s="20">
        <v>2282</v>
      </c>
      <c r="B76" s="18" t="s">
        <v>128</v>
      </c>
      <c r="C76" s="41">
        <v>37715</v>
      </c>
      <c r="D76" s="41"/>
      <c r="E76" s="41"/>
      <c r="F76" s="41">
        <f t="shared" si="0"/>
        <v>37715</v>
      </c>
      <c r="G76" s="64">
        <v>35700</v>
      </c>
      <c r="H76" s="64"/>
      <c r="I76" s="64"/>
      <c r="J76" s="41">
        <f t="shared" si="1"/>
        <v>35700</v>
      </c>
      <c r="K76" s="41">
        <v>76900</v>
      </c>
      <c r="L76" s="41"/>
      <c r="M76" s="41"/>
      <c r="N76" s="41">
        <f t="shared" si="2"/>
        <v>76900</v>
      </c>
    </row>
    <row r="77" spans="1:14" ht="15">
      <c r="A77" s="20">
        <v>2800</v>
      </c>
      <c r="B77" s="18" t="s">
        <v>130</v>
      </c>
      <c r="C77" s="41">
        <v>1311</v>
      </c>
      <c r="D77" s="41"/>
      <c r="E77" s="41"/>
      <c r="F77" s="41">
        <f t="shared" si="0"/>
        <v>1311</v>
      </c>
      <c r="G77" s="64">
        <v>10130</v>
      </c>
      <c r="H77" s="64"/>
      <c r="I77" s="64"/>
      <c r="J77" s="41">
        <f t="shared" si="1"/>
        <v>10130</v>
      </c>
      <c r="K77" s="41">
        <v>2500</v>
      </c>
      <c r="L77" s="41"/>
      <c r="M77" s="41"/>
      <c r="N77" s="41">
        <f t="shared" si="2"/>
        <v>2500</v>
      </c>
    </row>
    <row r="78" spans="1:14" ht="26.25">
      <c r="A78" s="20">
        <v>3110</v>
      </c>
      <c r="B78" s="18" t="s">
        <v>131</v>
      </c>
      <c r="C78" s="41"/>
      <c r="D78" s="41">
        <v>541850</v>
      </c>
      <c r="E78" s="41">
        <v>541850</v>
      </c>
      <c r="F78" s="41">
        <f t="shared" si="0"/>
        <v>541850</v>
      </c>
      <c r="G78" s="64"/>
      <c r="H78" s="64">
        <v>476600</v>
      </c>
      <c r="I78" s="64">
        <v>476600</v>
      </c>
      <c r="J78" s="41">
        <f t="shared" si="1"/>
        <v>476600</v>
      </c>
      <c r="K78" s="41"/>
      <c r="L78" s="41"/>
      <c r="M78" s="41"/>
      <c r="N78" s="41">
        <f t="shared" si="2"/>
        <v>0</v>
      </c>
    </row>
    <row r="79" spans="1:14" ht="15">
      <c r="A79" s="20">
        <v>3132</v>
      </c>
      <c r="B79" s="18" t="s">
        <v>132</v>
      </c>
      <c r="C79" s="41"/>
      <c r="D79" s="41"/>
      <c r="E79" s="41"/>
      <c r="F79" s="41">
        <f t="shared" si="0"/>
        <v>0</v>
      </c>
      <c r="G79" s="64"/>
      <c r="H79" s="64">
        <v>84980</v>
      </c>
      <c r="I79" s="64">
        <v>84980</v>
      </c>
      <c r="J79" s="41">
        <f t="shared" si="1"/>
        <v>84980</v>
      </c>
      <c r="K79" s="41"/>
      <c r="L79" s="41"/>
      <c r="M79" s="41"/>
      <c r="N79" s="41">
        <f t="shared" si="2"/>
        <v>0</v>
      </c>
    </row>
    <row r="80" spans="1:14" ht="20.25" customHeight="1">
      <c r="A80" s="20">
        <v>3142</v>
      </c>
      <c r="B80" s="18" t="s">
        <v>133</v>
      </c>
      <c r="C80" s="41"/>
      <c r="D80" s="41"/>
      <c r="E80" s="41"/>
      <c r="F80" s="41">
        <f t="shared" si="0"/>
        <v>0</v>
      </c>
      <c r="G80" s="64"/>
      <c r="H80" s="64"/>
      <c r="I80" s="64"/>
      <c r="J80" s="41">
        <f t="shared" si="1"/>
        <v>0</v>
      </c>
      <c r="K80" s="41"/>
      <c r="L80" s="41"/>
      <c r="M80" s="41"/>
      <c r="N80" s="41">
        <f t="shared" si="2"/>
        <v>0</v>
      </c>
    </row>
    <row r="81" spans="1:14" ht="15">
      <c r="A81" s="4" t="s">
        <v>9</v>
      </c>
      <c r="B81" s="4" t="s">
        <v>12</v>
      </c>
      <c r="C81" s="41">
        <f>SUM(C68:C80)</f>
        <v>16410504</v>
      </c>
      <c r="D81" s="41">
        <f>SUM(D68:D80)</f>
        <v>773837</v>
      </c>
      <c r="E81" s="41">
        <f>SUM(E68:E80)</f>
        <v>541850</v>
      </c>
      <c r="F81" s="41">
        <f>C81+D81</f>
        <v>17184341</v>
      </c>
      <c r="G81" s="41">
        <f>SUM(G68:G80)</f>
        <v>26718877</v>
      </c>
      <c r="H81" s="41">
        <f>SUM(H68:H80)</f>
        <v>561580</v>
      </c>
      <c r="I81" s="41">
        <f>SUM(I68:I80)</f>
        <v>561580</v>
      </c>
      <c r="J81" s="41">
        <f t="shared" si="1"/>
        <v>27280457</v>
      </c>
      <c r="K81" s="41">
        <f>SUM(K68:K80)</f>
        <v>33147500</v>
      </c>
      <c r="L81" s="41">
        <f>SUM(L68:L80)</f>
        <v>0</v>
      </c>
      <c r="M81" s="41">
        <f>SUM(M68:M80)</f>
        <v>0</v>
      </c>
      <c r="N81" s="41">
        <f>K81+L81</f>
        <v>33147500</v>
      </c>
    </row>
    <row r="84" spans="1:14" ht="15">
      <c r="A84" s="120" t="s">
        <v>106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</row>
    <row r="85" ht="15">
      <c r="N85" s="3" t="s">
        <v>3</v>
      </c>
    </row>
    <row r="86" spans="1:14" ht="15" customHeight="1">
      <c r="A86" s="109" t="s">
        <v>15</v>
      </c>
      <c r="B86" s="109" t="s">
        <v>5</v>
      </c>
      <c r="C86" s="109" t="s">
        <v>80</v>
      </c>
      <c r="D86" s="109"/>
      <c r="E86" s="109"/>
      <c r="F86" s="109"/>
      <c r="G86" s="109" t="s">
        <v>81</v>
      </c>
      <c r="H86" s="109"/>
      <c r="I86" s="109"/>
      <c r="J86" s="109"/>
      <c r="K86" s="109" t="s">
        <v>82</v>
      </c>
      <c r="L86" s="109"/>
      <c r="M86" s="109"/>
      <c r="N86" s="109"/>
    </row>
    <row r="87" spans="1:14" ht="58.5" customHeight="1">
      <c r="A87" s="109"/>
      <c r="B87" s="109"/>
      <c r="C87" s="4" t="s">
        <v>6</v>
      </c>
      <c r="D87" s="4" t="s">
        <v>7</v>
      </c>
      <c r="E87" s="4" t="s">
        <v>8</v>
      </c>
      <c r="F87" s="4" t="s">
        <v>54</v>
      </c>
      <c r="G87" s="4" t="s">
        <v>6</v>
      </c>
      <c r="H87" s="4" t="s">
        <v>7</v>
      </c>
      <c r="I87" s="4" t="s">
        <v>8</v>
      </c>
      <c r="J87" s="4" t="s">
        <v>52</v>
      </c>
      <c r="K87" s="4" t="s">
        <v>6</v>
      </c>
      <c r="L87" s="4" t="s">
        <v>7</v>
      </c>
      <c r="M87" s="4" t="s">
        <v>8</v>
      </c>
      <c r="N87" s="4" t="s">
        <v>53</v>
      </c>
    </row>
    <row r="88" spans="1:14" ht="15">
      <c r="A88" s="4">
        <v>1</v>
      </c>
      <c r="B88" s="4">
        <v>2</v>
      </c>
      <c r="C88" s="4">
        <v>3</v>
      </c>
      <c r="D88" s="4">
        <v>4</v>
      </c>
      <c r="E88" s="4">
        <v>5</v>
      </c>
      <c r="F88" s="4">
        <v>6</v>
      </c>
      <c r="G88" s="4">
        <v>7</v>
      </c>
      <c r="H88" s="4">
        <v>8</v>
      </c>
      <c r="I88" s="4">
        <v>9</v>
      </c>
      <c r="J88" s="4">
        <v>10</v>
      </c>
      <c r="K88" s="4">
        <v>11</v>
      </c>
      <c r="L88" s="4">
        <v>12</v>
      </c>
      <c r="M88" s="4">
        <v>13</v>
      </c>
      <c r="N88" s="4">
        <v>14</v>
      </c>
    </row>
    <row r="89" spans="1:14" ht="15">
      <c r="A89" s="5" t="s">
        <v>9</v>
      </c>
      <c r="B89" s="5" t="s">
        <v>9</v>
      </c>
      <c r="C89" s="5" t="s">
        <v>9</v>
      </c>
      <c r="D89" s="5" t="s">
        <v>9</v>
      </c>
      <c r="E89" s="5" t="s">
        <v>9</v>
      </c>
      <c r="F89" s="5" t="s">
        <v>9</v>
      </c>
      <c r="G89" s="5" t="s">
        <v>9</v>
      </c>
      <c r="H89" s="5" t="s">
        <v>9</v>
      </c>
      <c r="I89" s="5" t="s">
        <v>9</v>
      </c>
      <c r="J89" s="5" t="s">
        <v>9</v>
      </c>
      <c r="K89" s="4" t="s">
        <v>9</v>
      </c>
      <c r="L89" s="5" t="s">
        <v>9</v>
      </c>
      <c r="M89" s="5" t="s">
        <v>9</v>
      </c>
      <c r="N89" s="5" t="s">
        <v>9</v>
      </c>
    </row>
    <row r="90" spans="1:14" ht="15">
      <c r="A90" s="4" t="s">
        <v>9</v>
      </c>
      <c r="B90" s="4" t="s">
        <v>12</v>
      </c>
      <c r="C90" s="4" t="s">
        <v>9</v>
      </c>
      <c r="D90" s="4" t="s">
        <v>9</v>
      </c>
      <c r="E90" s="4" t="s">
        <v>9</v>
      </c>
      <c r="F90" s="4" t="s">
        <v>9</v>
      </c>
      <c r="G90" s="4" t="s">
        <v>9</v>
      </c>
      <c r="H90" s="4" t="s">
        <v>9</v>
      </c>
      <c r="I90" s="4" t="s">
        <v>9</v>
      </c>
      <c r="J90" s="4" t="s">
        <v>9</v>
      </c>
      <c r="K90" s="4" t="s">
        <v>9</v>
      </c>
      <c r="L90" s="4" t="s">
        <v>9</v>
      </c>
      <c r="M90" s="4" t="s">
        <v>9</v>
      </c>
      <c r="N90" s="4" t="s">
        <v>9</v>
      </c>
    </row>
    <row r="92" spans="1:10" ht="15">
      <c r="A92" s="120" t="s">
        <v>107</v>
      </c>
      <c r="B92" s="120"/>
      <c r="C92" s="120"/>
      <c r="D92" s="120"/>
      <c r="E92" s="120"/>
      <c r="F92" s="120"/>
      <c r="G92" s="120"/>
      <c r="H92" s="120"/>
      <c r="I92" s="120"/>
      <c r="J92" s="120"/>
    </row>
    <row r="93" ht="15">
      <c r="J93" s="3" t="s">
        <v>3</v>
      </c>
    </row>
    <row r="94" spans="1:10" ht="21.75" customHeight="1">
      <c r="A94" s="109" t="s">
        <v>14</v>
      </c>
      <c r="B94" s="109" t="s">
        <v>5</v>
      </c>
      <c r="C94" s="109" t="s">
        <v>103</v>
      </c>
      <c r="D94" s="109"/>
      <c r="E94" s="109"/>
      <c r="F94" s="109"/>
      <c r="G94" s="109" t="s">
        <v>104</v>
      </c>
      <c r="H94" s="109"/>
      <c r="I94" s="109"/>
      <c r="J94" s="109"/>
    </row>
    <row r="95" spans="1:10" ht="61.5" customHeight="1">
      <c r="A95" s="109"/>
      <c r="B95" s="109"/>
      <c r="C95" s="4" t="s">
        <v>6</v>
      </c>
      <c r="D95" s="4" t="s">
        <v>7</v>
      </c>
      <c r="E95" s="4" t="s">
        <v>8</v>
      </c>
      <c r="F95" s="4" t="s">
        <v>54</v>
      </c>
      <c r="G95" s="4" t="s">
        <v>6</v>
      </c>
      <c r="H95" s="4" t="s">
        <v>7</v>
      </c>
      <c r="I95" s="4" t="s">
        <v>8</v>
      </c>
      <c r="J95" s="4" t="s">
        <v>52</v>
      </c>
    </row>
    <row r="96" spans="1:10" ht="15">
      <c r="A96" s="4">
        <v>1</v>
      </c>
      <c r="B96" s="4">
        <v>2</v>
      </c>
      <c r="C96" s="4">
        <v>3</v>
      </c>
      <c r="D96" s="4">
        <v>4</v>
      </c>
      <c r="E96" s="4">
        <v>5</v>
      </c>
      <c r="F96" s="4">
        <v>6</v>
      </c>
      <c r="G96" s="4">
        <v>7</v>
      </c>
      <c r="H96" s="4">
        <v>8</v>
      </c>
      <c r="I96" s="4">
        <v>9</v>
      </c>
      <c r="J96" s="4">
        <v>10</v>
      </c>
    </row>
    <row r="97" spans="1:14" ht="15">
      <c r="A97" s="20">
        <v>2111</v>
      </c>
      <c r="B97" s="18" t="s">
        <v>120</v>
      </c>
      <c r="C97" s="40">
        <v>20377948</v>
      </c>
      <c r="D97" s="40">
        <v>0</v>
      </c>
      <c r="E97" s="40" t="s">
        <v>9</v>
      </c>
      <c r="F97" s="40">
        <f>C97+D97</f>
        <v>20377948</v>
      </c>
      <c r="G97" s="40">
        <v>21396845</v>
      </c>
      <c r="H97" s="40">
        <v>0</v>
      </c>
      <c r="I97" s="40" t="s">
        <v>9</v>
      </c>
      <c r="J97" s="40">
        <f>G97+H97</f>
        <v>21396845</v>
      </c>
      <c r="K97" s="21"/>
      <c r="L97" s="22"/>
      <c r="M97" s="22" t="s">
        <v>9</v>
      </c>
      <c r="N97" s="22" t="s">
        <v>9</v>
      </c>
    </row>
    <row r="98" spans="1:14" ht="15">
      <c r="A98" s="20">
        <v>2120</v>
      </c>
      <c r="B98" s="18" t="s">
        <v>121</v>
      </c>
      <c r="C98" s="40">
        <v>4442486</v>
      </c>
      <c r="D98" s="40"/>
      <c r="E98" s="40"/>
      <c r="F98" s="40">
        <f aca="true" t="shared" si="3" ref="F98:F106">C98+D98</f>
        <v>4442486</v>
      </c>
      <c r="G98" s="40">
        <v>4664610</v>
      </c>
      <c r="H98" s="40"/>
      <c r="I98" s="40"/>
      <c r="J98" s="40">
        <f aca="true" t="shared" si="4" ref="J98:J106">G98+H98</f>
        <v>4664610</v>
      </c>
      <c r="K98" s="21"/>
      <c r="L98" s="22"/>
      <c r="M98" s="22"/>
      <c r="N98" s="22"/>
    </row>
    <row r="99" spans="1:14" ht="26.25">
      <c r="A99" s="20">
        <v>2210</v>
      </c>
      <c r="B99" s="18" t="s">
        <v>122</v>
      </c>
      <c r="C99" s="40">
        <v>1648521</v>
      </c>
      <c r="D99" s="40"/>
      <c r="E99" s="40"/>
      <c r="F99" s="40">
        <f t="shared" si="3"/>
        <v>1648521</v>
      </c>
      <c r="G99" s="40">
        <v>1730947</v>
      </c>
      <c r="H99" s="40"/>
      <c r="I99" s="40"/>
      <c r="J99" s="40">
        <f t="shared" si="4"/>
        <v>1730947</v>
      </c>
      <c r="K99" s="21"/>
      <c r="L99" s="22"/>
      <c r="M99" s="22"/>
      <c r="N99" s="22"/>
    </row>
    <row r="100" spans="1:14" ht="18.75" customHeight="1">
      <c r="A100" s="20">
        <v>2220</v>
      </c>
      <c r="B100" s="18" t="s">
        <v>123</v>
      </c>
      <c r="C100" s="40">
        <v>232953</v>
      </c>
      <c r="D100" s="40"/>
      <c r="E100" s="40"/>
      <c r="F100" s="40">
        <f t="shared" si="3"/>
        <v>232953</v>
      </c>
      <c r="G100" s="40">
        <v>244601</v>
      </c>
      <c r="H100" s="40"/>
      <c r="I100" s="40"/>
      <c r="J100" s="40">
        <f t="shared" si="4"/>
        <v>244601</v>
      </c>
      <c r="K100" s="21"/>
      <c r="L100" s="22"/>
      <c r="M100" s="22"/>
      <c r="N100" s="22"/>
    </row>
    <row r="101" spans="1:14" ht="15">
      <c r="A101" s="20">
        <v>2230</v>
      </c>
      <c r="B101" s="18" t="s">
        <v>124</v>
      </c>
      <c r="C101" s="40">
        <v>2144630</v>
      </c>
      <c r="D101" s="40"/>
      <c r="E101" s="40"/>
      <c r="F101" s="40">
        <f t="shared" si="3"/>
        <v>2144630</v>
      </c>
      <c r="G101" s="40">
        <v>2251861</v>
      </c>
      <c r="H101" s="40"/>
      <c r="I101" s="40"/>
      <c r="J101" s="40">
        <f t="shared" si="4"/>
        <v>2251861</v>
      </c>
      <c r="K101" s="21"/>
      <c r="L101" s="22"/>
      <c r="M101" s="22"/>
      <c r="N101" s="22"/>
    </row>
    <row r="102" spans="1:14" ht="15">
      <c r="A102" s="20">
        <v>2240</v>
      </c>
      <c r="B102" s="18" t="s">
        <v>125</v>
      </c>
      <c r="C102" s="40">
        <v>2119708</v>
      </c>
      <c r="D102" s="40"/>
      <c r="E102" s="40"/>
      <c r="F102" s="40">
        <f t="shared" si="3"/>
        <v>2119708</v>
      </c>
      <c r="G102" s="40">
        <v>2225693</v>
      </c>
      <c r="H102" s="40"/>
      <c r="I102" s="40"/>
      <c r="J102" s="40">
        <f t="shared" si="4"/>
        <v>2225693</v>
      </c>
      <c r="K102" s="21"/>
      <c r="L102" s="22"/>
      <c r="M102" s="22"/>
      <c r="N102" s="22"/>
    </row>
    <row r="103" spans="1:14" ht="15">
      <c r="A103" s="20">
        <v>2250</v>
      </c>
      <c r="B103" s="18" t="s">
        <v>126</v>
      </c>
      <c r="C103" s="40">
        <v>68428</v>
      </c>
      <c r="D103" s="40"/>
      <c r="E103" s="40"/>
      <c r="F103" s="40">
        <f t="shared" si="3"/>
        <v>68428</v>
      </c>
      <c r="G103" s="40">
        <v>71850</v>
      </c>
      <c r="H103" s="40"/>
      <c r="I103" s="40"/>
      <c r="J103" s="40">
        <f t="shared" si="4"/>
        <v>71850</v>
      </c>
      <c r="K103" s="21"/>
      <c r="L103" s="22"/>
      <c r="M103" s="22"/>
      <c r="N103" s="22"/>
    </row>
    <row r="104" spans="1:14" ht="20.25" customHeight="1">
      <c r="A104" s="20">
        <v>2270</v>
      </c>
      <c r="B104" s="18" t="s">
        <v>127</v>
      </c>
      <c r="C104" s="40">
        <v>3885235</v>
      </c>
      <c r="D104" s="40"/>
      <c r="E104" s="40"/>
      <c r="F104" s="40">
        <f t="shared" si="3"/>
        <v>3885235</v>
      </c>
      <c r="G104" s="40">
        <v>4079497</v>
      </c>
      <c r="H104" s="40"/>
      <c r="I104" s="40"/>
      <c r="J104" s="40">
        <f t="shared" si="4"/>
        <v>4079497</v>
      </c>
      <c r="K104" s="21"/>
      <c r="L104" s="22"/>
      <c r="M104" s="22"/>
      <c r="N104" s="22"/>
    </row>
    <row r="105" spans="1:14" ht="15" customHeight="1">
      <c r="A105" s="20">
        <v>2282</v>
      </c>
      <c r="B105" s="18" t="s">
        <v>128</v>
      </c>
      <c r="C105" s="40">
        <v>81206</v>
      </c>
      <c r="D105" s="40"/>
      <c r="E105" s="40"/>
      <c r="F105" s="40">
        <f t="shared" si="3"/>
        <v>81206</v>
      </c>
      <c r="G105" s="40">
        <v>85267</v>
      </c>
      <c r="H105" s="40"/>
      <c r="I105" s="40"/>
      <c r="J105" s="40">
        <f t="shared" si="4"/>
        <v>85267</v>
      </c>
      <c r="K105" s="21"/>
      <c r="L105" s="22"/>
      <c r="M105" s="22"/>
      <c r="N105" s="22"/>
    </row>
    <row r="106" spans="1:14" ht="15">
      <c r="A106" s="19">
        <v>2800</v>
      </c>
      <c r="B106" s="18" t="s">
        <v>130</v>
      </c>
      <c r="C106" s="40">
        <v>2640</v>
      </c>
      <c r="D106" s="40"/>
      <c r="E106" s="40"/>
      <c r="F106" s="40">
        <f t="shared" si="3"/>
        <v>2640</v>
      </c>
      <c r="G106" s="40">
        <v>2772</v>
      </c>
      <c r="H106" s="40"/>
      <c r="I106" s="40"/>
      <c r="J106" s="40">
        <f t="shared" si="4"/>
        <v>2772</v>
      </c>
      <c r="K106" s="21"/>
      <c r="L106" s="22"/>
      <c r="M106" s="22"/>
      <c r="N106" s="22"/>
    </row>
    <row r="107" spans="1:14" ht="26.25">
      <c r="A107" s="20">
        <v>3110</v>
      </c>
      <c r="B107" s="18" t="s">
        <v>131</v>
      </c>
      <c r="C107" s="40"/>
      <c r="D107" s="40"/>
      <c r="E107" s="40"/>
      <c r="F107" s="40"/>
      <c r="G107" s="5"/>
      <c r="H107" s="5"/>
      <c r="I107" s="5"/>
      <c r="J107" s="5"/>
      <c r="K107" s="21"/>
      <c r="L107" s="22"/>
      <c r="M107" s="22"/>
      <c r="N107" s="22"/>
    </row>
    <row r="108" spans="1:14" ht="15">
      <c r="A108" s="20">
        <v>3132</v>
      </c>
      <c r="B108" s="18" t="s">
        <v>132</v>
      </c>
      <c r="C108" s="40"/>
      <c r="D108" s="40"/>
      <c r="E108" s="40"/>
      <c r="F108" s="40"/>
      <c r="G108" s="5"/>
      <c r="H108" s="5"/>
      <c r="I108" s="5"/>
      <c r="J108" s="5"/>
      <c r="K108" s="21"/>
      <c r="L108" s="22"/>
      <c r="M108" s="22"/>
      <c r="N108" s="22"/>
    </row>
    <row r="109" spans="1:14" ht="15.75" customHeight="1">
      <c r="A109" s="20">
        <v>3142</v>
      </c>
      <c r="B109" s="18" t="s">
        <v>133</v>
      </c>
      <c r="C109" s="40"/>
      <c r="D109" s="40"/>
      <c r="E109" s="40"/>
      <c r="F109" s="40"/>
      <c r="G109" s="5"/>
      <c r="H109" s="5"/>
      <c r="I109" s="5"/>
      <c r="J109" s="5"/>
      <c r="K109" s="21"/>
      <c r="L109" s="22"/>
      <c r="M109" s="22"/>
      <c r="N109" s="22"/>
    </row>
    <row r="110" spans="1:12" ht="15">
      <c r="A110" s="4" t="s">
        <v>9</v>
      </c>
      <c r="B110" s="4" t="s">
        <v>12</v>
      </c>
      <c r="C110" s="40">
        <f>SUM(C97:C109)</f>
        <v>35003755</v>
      </c>
      <c r="D110" s="41" t="s">
        <v>9</v>
      </c>
      <c r="E110" s="41" t="s">
        <v>9</v>
      </c>
      <c r="F110" s="40">
        <f>SUM(F97:F109)</f>
        <v>35003755</v>
      </c>
      <c r="G110" s="40">
        <f>SUM(G97:G109)</f>
        <v>36753943</v>
      </c>
      <c r="H110" s="4" t="s">
        <v>9</v>
      </c>
      <c r="I110" s="4" t="s">
        <v>9</v>
      </c>
      <c r="J110" s="40">
        <f>SUM(J97:J109)</f>
        <v>36753943</v>
      </c>
      <c r="L110" s="22"/>
    </row>
    <row r="113" spans="1:10" ht="15">
      <c r="A113" s="120" t="s">
        <v>108</v>
      </c>
      <c r="B113" s="120"/>
      <c r="C113" s="120"/>
      <c r="D113" s="120"/>
      <c r="E113" s="120"/>
      <c r="F113" s="120"/>
      <c r="G113" s="120"/>
      <c r="H113" s="120"/>
      <c r="I113" s="120"/>
      <c r="J113" s="120"/>
    </row>
    <row r="114" ht="15">
      <c r="J114" s="3" t="s">
        <v>3</v>
      </c>
    </row>
    <row r="115" spans="1:10" ht="15" customHeight="1">
      <c r="A115" s="109" t="s">
        <v>15</v>
      </c>
      <c r="B115" s="109" t="s">
        <v>5</v>
      </c>
      <c r="C115" s="109" t="s">
        <v>103</v>
      </c>
      <c r="D115" s="109"/>
      <c r="E115" s="109"/>
      <c r="F115" s="109"/>
      <c r="G115" s="109" t="s">
        <v>104</v>
      </c>
      <c r="H115" s="109"/>
      <c r="I115" s="109"/>
      <c r="J115" s="109"/>
    </row>
    <row r="116" spans="1:10" ht="65.25" customHeight="1">
      <c r="A116" s="109"/>
      <c r="B116" s="109"/>
      <c r="C116" s="4" t="s">
        <v>6</v>
      </c>
      <c r="D116" s="4" t="s">
        <v>7</v>
      </c>
      <c r="E116" s="4" t="s">
        <v>8</v>
      </c>
      <c r="F116" s="4" t="s">
        <v>54</v>
      </c>
      <c r="G116" s="4" t="s">
        <v>6</v>
      </c>
      <c r="H116" s="4" t="s">
        <v>7</v>
      </c>
      <c r="I116" s="4" t="s">
        <v>8</v>
      </c>
      <c r="J116" s="4" t="s">
        <v>52</v>
      </c>
    </row>
    <row r="117" spans="1:10" ht="15">
      <c r="A117" s="4">
        <v>1</v>
      </c>
      <c r="B117" s="4">
        <v>2</v>
      </c>
      <c r="C117" s="4">
        <v>3</v>
      </c>
      <c r="D117" s="4">
        <v>4</v>
      </c>
      <c r="E117" s="4">
        <v>5</v>
      </c>
      <c r="F117" s="4">
        <v>6</v>
      </c>
      <c r="G117" s="4">
        <v>7</v>
      </c>
      <c r="H117" s="4">
        <v>8</v>
      </c>
      <c r="I117" s="4">
        <v>9</v>
      </c>
      <c r="J117" s="4">
        <v>10</v>
      </c>
    </row>
    <row r="118" spans="1:10" ht="15">
      <c r="A118" s="4" t="s">
        <v>9</v>
      </c>
      <c r="B118" s="4" t="s">
        <v>9</v>
      </c>
      <c r="C118" s="4" t="s">
        <v>9</v>
      </c>
      <c r="D118" s="4" t="s">
        <v>9</v>
      </c>
      <c r="E118" s="4" t="s">
        <v>9</v>
      </c>
      <c r="F118" s="4" t="s">
        <v>9</v>
      </c>
      <c r="G118" s="4" t="s">
        <v>9</v>
      </c>
      <c r="H118" s="4" t="s">
        <v>9</v>
      </c>
      <c r="I118" s="4" t="s">
        <v>9</v>
      </c>
      <c r="J118" s="4" t="s">
        <v>9</v>
      </c>
    </row>
    <row r="119" spans="1:10" ht="15">
      <c r="A119" s="4" t="s">
        <v>9</v>
      </c>
      <c r="B119" s="4" t="s">
        <v>12</v>
      </c>
      <c r="C119" s="4" t="s">
        <v>9</v>
      </c>
      <c r="D119" s="4" t="s">
        <v>9</v>
      </c>
      <c r="E119" s="4" t="s">
        <v>9</v>
      </c>
      <c r="F119" s="4" t="s">
        <v>9</v>
      </c>
      <c r="G119" s="4" t="s">
        <v>9</v>
      </c>
      <c r="H119" s="4" t="s">
        <v>9</v>
      </c>
      <c r="I119" s="4" t="s">
        <v>9</v>
      </c>
      <c r="J119" s="4" t="s">
        <v>9</v>
      </c>
    </row>
    <row r="121" spans="1:14" ht="15">
      <c r="A121" s="114" t="s">
        <v>16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1:14" ht="15">
      <c r="A122" s="114" t="s">
        <v>109</v>
      </c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ht="15">
      <c r="N123" s="3" t="s">
        <v>3</v>
      </c>
    </row>
    <row r="124" spans="1:14" ht="30.75" customHeight="1">
      <c r="A124" s="109" t="s">
        <v>17</v>
      </c>
      <c r="B124" s="109" t="s">
        <v>18</v>
      </c>
      <c r="C124" s="109" t="s">
        <v>80</v>
      </c>
      <c r="D124" s="109"/>
      <c r="E124" s="109"/>
      <c r="F124" s="109"/>
      <c r="G124" s="109" t="s">
        <v>81</v>
      </c>
      <c r="H124" s="109"/>
      <c r="I124" s="109"/>
      <c r="J124" s="109"/>
      <c r="K124" s="109" t="s">
        <v>82</v>
      </c>
      <c r="L124" s="109"/>
      <c r="M124" s="109"/>
      <c r="N124" s="109"/>
    </row>
    <row r="125" spans="1:14" ht="66.75" customHeight="1">
      <c r="A125" s="109"/>
      <c r="B125" s="109"/>
      <c r="C125" s="4" t="s">
        <v>6</v>
      </c>
      <c r="D125" s="4" t="s">
        <v>7</v>
      </c>
      <c r="E125" s="4" t="s">
        <v>8</v>
      </c>
      <c r="F125" s="4" t="s">
        <v>54</v>
      </c>
      <c r="G125" s="4" t="s">
        <v>6</v>
      </c>
      <c r="H125" s="4" t="s">
        <v>7</v>
      </c>
      <c r="I125" s="4" t="s">
        <v>8</v>
      </c>
      <c r="J125" s="4" t="s">
        <v>52</v>
      </c>
      <c r="K125" s="4" t="s">
        <v>6</v>
      </c>
      <c r="L125" s="4" t="s">
        <v>7</v>
      </c>
      <c r="M125" s="4" t="s">
        <v>8</v>
      </c>
      <c r="N125" s="4" t="s">
        <v>53</v>
      </c>
    </row>
    <row r="126" spans="1:14" ht="15">
      <c r="A126" s="4">
        <v>1</v>
      </c>
      <c r="B126" s="4">
        <v>2</v>
      </c>
      <c r="C126" s="4">
        <v>3</v>
      </c>
      <c r="D126" s="4">
        <v>4</v>
      </c>
      <c r="E126" s="4">
        <v>5</v>
      </c>
      <c r="F126" s="4">
        <v>6</v>
      </c>
      <c r="G126" s="4">
        <v>7</v>
      </c>
      <c r="H126" s="4">
        <v>8</v>
      </c>
      <c r="I126" s="4">
        <v>9</v>
      </c>
      <c r="J126" s="4">
        <v>10</v>
      </c>
      <c r="K126" s="4">
        <v>11</v>
      </c>
      <c r="L126" s="4">
        <v>12</v>
      </c>
      <c r="M126" s="4">
        <v>13</v>
      </c>
      <c r="N126" s="4">
        <v>14</v>
      </c>
    </row>
    <row r="127" spans="1:14" ht="30">
      <c r="A127" s="4" t="s">
        <v>137</v>
      </c>
      <c r="B127" s="5" t="s">
        <v>135</v>
      </c>
      <c r="C127" s="41">
        <f>C68+C69</f>
        <v>12324120</v>
      </c>
      <c r="D127" s="41">
        <v>0</v>
      </c>
      <c r="E127" s="41">
        <v>0</v>
      </c>
      <c r="F127" s="41">
        <f>C127+D127</f>
        <v>12324120</v>
      </c>
      <c r="G127" s="41">
        <f>G68+G69</f>
        <v>19184500</v>
      </c>
      <c r="H127" s="41">
        <v>0</v>
      </c>
      <c r="I127" s="41">
        <v>0</v>
      </c>
      <c r="J127" s="41">
        <f>G127+H127</f>
        <v>19184500</v>
      </c>
      <c r="K127" s="41">
        <f>K68+K69</f>
        <v>23504200</v>
      </c>
      <c r="L127" s="41">
        <f>L68+L69</f>
        <v>0</v>
      </c>
      <c r="M127" s="41">
        <v>0</v>
      </c>
      <c r="N127" s="41">
        <f>K127+L127</f>
        <v>23504200</v>
      </c>
    </row>
    <row r="128" spans="1:14" ht="30">
      <c r="A128" s="4" t="s">
        <v>138</v>
      </c>
      <c r="B128" s="5" t="s">
        <v>127</v>
      </c>
      <c r="C128" s="41">
        <f>C75</f>
        <v>1787737</v>
      </c>
      <c r="D128" s="41">
        <v>0</v>
      </c>
      <c r="E128" s="41">
        <v>0</v>
      </c>
      <c r="F128" s="41">
        <f>C128+D128</f>
        <v>1787737</v>
      </c>
      <c r="G128" s="41">
        <f>G75</f>
        <v>2965357</v>
      </c>
      <c r="H128" s="41">
        <v>0</v>
      </c>
      <c r="I128" s="41">
        <v>0</v>
      </c>
      <c r="J128" s="41">
        <f>G128+H128</f>
        <v>2965357</v>
      </c>
      <c r="K128" s="41">
        <f>K75</f>
        <v>3679200</v>
      </c>
      <c r="L128" s="41">
        <f>L75</f>
        <v>0</v>
      </c>
      <c r="M128" s="41">
        <v>0</v>
      </c>
      <c r="N128" s="41">
        <f>K128+L128</f>
        <v>3679200</v>
      </c>
    </row>
    <row r="129" spans="1:14" ht="45">
      <c r="A129" s="4" t="s">
        <v>139</v>
      </c>
      <c r="B129" s="5" t="s">
        <v>136</v>
      </c>
      <c r="C129" s="41">
        <f>C81-C68-C69-C75</f>
        <v>2298647</v>
      </c>
      <c r="D129" s="41">
        <f>D81</f>
        <v>773837</v>
      </c>
      <c r="E129" s="41">
        <f>E81</f>
        <v>541850</v>
      </c>
      <c r="F129" s="41">
        <f>C129+D129</f>
        <v>3072484</v>
      </c>
      <c r="G129" s="41">
        <f>G81-G68-G69-G75</f>
        <v>4569020</v>
      </c>
      <c r="H129" s="41">
        <f>H81</f>
        <v>561580</v>
      </c>
      <c r="I129" s="41">
        <f>I81</f>
        <v>561580</v>
      </c>
      <c r="J129" s="41">
        <f>G129+H129</f>
        <v>5130600</v>
      </c>
      <c r="K129" s="41">
        <f>K81-K68-K69-K75</f>
        <v>5964100</v>
      </c>
      <c r="L129" s="41">
        <f>L81-L68-L69-L75</f>
        <v>0</v>
      </c>
      <c r="M129" s="41">
        <f>M81</f>
        <v>0</v>
      </c>
      <c r="N129" s="41">
        <f>K129+L129</f>
        <v>5964100</v>
      </c>
    </row>
    <row r="130" spans="1:14" ht="15">
      <c r="A130" s="5" t="s">
        <v>9</v>
      </c>
      <c r="B130" s="4" t="s">
        <v>12</v>
      </c>
      <c r="C130" s="41">
        <f>C127+C128+C129</f>
        <v>16410504</v>
      </c>
      <c r="D130" s="41">
        <f>D127+D128+D129</f>
        <v>773837</v>
      </c>
      <c r="E130" s="41">
        <f>E127+E128+E129</f>
        <v>541850</v>
      </c>
      <c r="F130" s="41">
        <f>C130+D130</f>
        <v>17184341</v>
      </c>
      <c r="G130" s="41">
        <f>G127+G128+G129</f>
        <v>26718877</v>
      </c>
      <c r="H130" s="41">
        <f>H127+H128+H129</f>
        <v>561580</v>
      </c>
      <c r="I130" s="41">
        <f>I127+I128+I129</f>
        <v>561580</v>
      </c>
      <c r="J130" s="41">
        <f>G130+H130</f>
        <v>27280457</v>
      </c>
      <c r="K130" s="41">
        <f>K127+K128+K129</f>
        <v>33147500</v>
      </c>
      <c r="L130" s="41">
        <f>L127+L128+L129</f>
        <v>0</v>
      </c>
      <c r="M130" s="41">
        <f>M127+M128+M129</f>
        <v>0</v>
      </c>
      <c r="N130" s="41">
        <f>K130+L130</f>
        <v>33147500</v>
      </c>
    </row>
    <row r="133" spans="1:10" ht="15">
      <c r="A133" s="120" t="s">
        <v>134</v>
      </c>
      <c r="B133" s="120"/>
      <c r="C133" s="120"/>
      <c r="D133" s="120"/>
      <c r="E133" s="120"/>
      <c r="F133" s="120"/>
      <c r="G133" s="120"/>
      <c r="H133" s="120"/>
      <c r="I133" s="120"/>
      <c r="J133" s="120"/>
    </row>
    <row r="134" ht="15">
      <c r="J134" s="3" t="s">
        <v>3</v>
      </c>
    </row>
    <row r="135" spans="1:10" ht="15">
      <c r="A135" s="109" t="s">
        <v>55</v>
      </c>
      <c r="B135" s="109" t="s">
        <v>18</v>
      </c>
      <c r="C135" s="109" t="s">
        <v>103</v>
      </c>
      <c r="D135" s="109"/>
      <c r="E135" s="109"/>
      <c r="F135" s="109"/>
      <c r="G135" s="109" t="s">
        <v>104</v>
      </c>
      <c r="H135" s="109"/>
      <c r="I135" s="109"/>
      <c r="J135" s="109"/>
    </row>
    <row r="136" spans="1:10" ht="63" customHeight="1">
      <c r="A136" s="109"/>
      <c r="B136" s="109"/>
      <c r="C136" s="4" t="s">
        <v>6</v>
      </c>
      <c r="D136" s="4" t="s">
        <v>7</v>
      </c>
      <c r="E136" s="4" t="s">
        <v>8</v>
      </c>
      <c r="F136" s="4" t="s">
        <v>54</v>
      </c>
      <c r="G136" s="4" t="s">
        <v>6</v>
      </c>
      <c r="H136" s="4" t="s">
        <v>7</v>
      </c>
      <c r="I136" s="4" t="s">
        <v>8</v>
      </c>
      <c r="J136" s="4" t="s">
        <v>52</v>
      </c>
    </row>
    <row r="137" spans="1:10" ht="15">
      <c r="A137" s="4">
        <v>1</v>
      </c>
      <c r="B137" s="4">
        <v>2</v>
      </c>
      <c r="C137" s="4">
        <v>3</v>
      </c>
      <c r="D137" s="4">
        <v>4</v>
      </c>
      <c r="E137" s="4">
        <v>5</v>
      </c>
      <c r="F137" s="4">
        <v>6</v>
      </c>
      <c r="G137" s="4">
        <v>7</v>
      </c>
      <c r="H137" s="4">
        <v>8</v>
      </c>
      <c r="I137" s="4">
        <v>9</v>
      </c>
      <c r="J137" s="4">
        <v>10</v>
      </c>
    </row>
    <row r="138" spans="1:10" ht="30">
      <c r="A138" s="4" t="s">
        <v>137</v>
      </c>
      <c r="B138" s="5" t="s">
        <v>135</v>
      </c>
      <c r="C138" s="40">
        <f>C97+C98</f>
        <v>24820434</v>
      </c>
      <c r="D138" s="5">
        <v>0</v>
      </c>
      <c r="E138" s="5" t="s">
        <v>9</v>
      </c>
      <c r="F138" s="40">
        <f>C138+D138</f>
        <v>24820434</v>
      </c>
      <c r="G138" s="41">
        <f>G97+G98</f>
        <v>26061455</v>
      </c>
      <c r="H138" s="4">
        <v>0</v>
      </c>
      <c r="I138" s="4" t="s">
        <v>9</v>
      </c>
      <c r="J138" s="41">
        <f>G138+H138</f>
        <v>26061455</v>
      </c>
    </row>
    <row r="139" spans="1:10" ht="30">
      <c r="A139" s="4" t="s">
        <v>138</v>
      </c>
      <c r="B139" s="5" t="s">
        <v>127</v>
      </c>
      <c r="C139" s="40">
        <f>C104</f>
        <v>3885235</v>
      </c>
      <c r="D139" s="5">
        <v>0</v>
      </c>
      <c r="E139" s="5"/>
      <c r="F139" s="40">
        <f>C139+D139</f>
        <v>3885235</v>
      </c>
      <c r="G139" s="41">
        <f>G104</f>
        <v>4079497</v>
      </c>
      <c r="H139" s="4">
        <v>0</v>
      </c>
      <c r="I139" s="4"/>
      <c r="J139" s="41">
        <f>G139+H139</f>
        <v>4079497</v>
      </c>
    </row>
    <row r="140" spans="1:10" ht="45">
      <c r="A140" s="4" t="s">
        <v>139</v>
      </c>
      <c r="B140" s="5" t="s">
        <v>136</v>
      </c>
      <c r="C140" s="40">
        <f>C110-C138-C139</f>
        <v>6298086</v>
      </c>
      <c r="D140" s="5">
        <v>0</v>
      </c>
      <c r="E140" s="5" t="s">
        <v>9</v>
      </c>
      <c r="F140" s="40">
        <f>C140+D140</f>
        <v>6298086</v>
      </c>
      <c r="G140" s="41">
        <f>G110-G138-G139</f>
        <v>6612991</v>
      </c>
      <c r="H140" s="4">
        <v>0</v>
      </c>
      <c r="I140" s="4" t="s">
        <v>9</v>
      </c>
      <c r="J140" s="41">
        <f>G140+H140</f>
        <v>6612991</v>
      </c>
    </row>
    <row r="141" spans="1:10" ht="15">
      <c r="A141" s="5" t="s">
        <v>9</v>
      </c>
      <c r="B141" s="4" t="s">
        <v>12</v>
      </c>
      <c r="C141" s="40">
        <f>C138+C139</f>
        <v>28705669</v>
      </c>
      <c r="D141" s="5">
        <v>0</v>
      </c>
      <c r="E141" s="5" t="s">
        <v>9</v>
      </c>
      <c r="F141" s="40">
        <f>C141+D141</f>
        <v>28705669</v>
      </c>
      <c r="G141" s="41">
        <f>G138+G139+G140</f>
        <v>36753943</v>
      </c>
      <c r="H141" s="4">
        <v>0</v>
      </c>
      <c r="I141" s="4" t="s">
        <v>9</v>
      </c>
      <c r="J141" s="41">
        <f>G141+H141</f>
        <v>36753943</v>
      </c>
    </row>
    <row r="143" spans="1:13" ht="15">
      <c r="A143" s="114" t="s">
        <v>73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1:13" ht="15">
      <c r="A144" s="114" t="s">
        <v>112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ht="15">
      <c r="M145" s="3" t="s">
        <v>3</v>
      </c>
    </row>
    <row r="146" spans="1:13" ht="15" customHeight="1">
      <c r="A146" s="109" t="s">
        <v>17</v>
      </c>
      <c r="B146" s="109" t="s">
        <v>19</v>
      </c>
      <c r="C146" s="109" t="s">
        <v>20</v>
      </c>
      <c r="D146" s="109" t="s">
        <v>21</v>
      </c>
      <c r="E146" s="115" t="s">
        <v>80</v>
      </c>
      <c r="F146" s="116"/>
      <c r="G146" s="117"/>
      <c r="H146" s="115" t="s">
        <v>81</v>
      </c>
      <c r="I146" s="116"/>
      <c r="J146" s="117"/>
      <c r="K146" s="115" t="s">
        <v>82</v>
      </c>
      <c r="L146" s="116"/>
      <c r="M146" s="117"/>
    </row>
    <row r="147" spans="1:13" ht="30">
      <c r="A147" s="109"/>
      <c r="B147" s="109"/>
      <c r="C147" s="109"/>
      <c r="D147" s="109"/>
      <c r="E147" s="4" t="s">
        <v>6</v>
      </c>
      <c r="F147" s="4" t="s">
        <v>7</v>
      </c>
      <c r="G147" s="4" t="s">
        <v>56</v>
      </c>
      <c r="H147" s="4" t="s">
        <v>6</v>
      </c>
      <c r="I147" s="4" t="s">
        <v>7</v>
      </c>
      <c r="J147" s="4" t="s">
        <v>57</v>
      </c>
      <c r="K147" s="4" t="s">
        <v>6</v>
      </c>
      <c r="L147" s="4" t="s">
        <v>7</v>
      </c>
      <c r="M147" s="4" t="s">
        <v>53</v>
      </c>
    </row>
    <row r="148" spans="1:13" ht="15">
      <c r="A148" s="4">
        <v>1</v>
      </c>
      <c r="B148" s="4">
        <v>2</v>
      </c>
      <c r="C148" s="4">
        <v>3</v>
      </c>
      <c r="D148" s="4">
        <v>4</v>
      </c>
      <c r="E148" s="4">
        <v>5</v>
      </c>
      <c r="F148" s="4">
        <v>6</v>
      </c>
      <c r="G148" s="4">
        <v>7</v>
      </c>
      <c r="H148" s="4">
        <v>8</v>
      </c>
      <c r="I148" s="4">
        <v>9</v>
      </c>
      <c r="J148" s="4">
        <v>10</v>
      </c>
      <c r="K148" s="4">
        <v>11</v>
      </c>
      <c r="L148" s="4">
        <v>12</v>
      </c>
      <c r="M148" s="4">
        <v>13</v>
      </c>
    </row>
    <row r="149" spans="1:13" ht="15">
      <c r="A149" s="4" t="s">
        <v>137</v>
      </c>
      <c r="B149" s="24" t="s">
        <v>22</v>
      </c>
      <c r="C149" s="4" t="s">
        <v>9</v>
      </c>
      <c r="D149" s="4" t="s">
        <v>9</v>
      </c>
      <c r="E149" s="4" t="s">
        <v>9</v>
      </c>
      <c r="F149" s="4" t="s">
        <v>9</v>
      </c>
      <c r="G149" s="4" t="s">
        <v>9</v>
      </c>
      <c r="H149" s="4" t="s">
        <v>9</v>
      </c>
      <c r="I149" s="4" t="s">
        <v>9</v>
      </c>
      <c r="J149" s="4" t="s">
        <v>9</v>
      </c>
      <c r="K149" s="4" t="s">
        <v>9</v>
      </c>
      <c r="L149" s="4" t="s">
        <v>9</v>
      </c>
      <c r="M149" s="4" t="s">
        <v>9</v>
      </c>
    </row>
    <row r="150" spans="1:13" ht="45">
      <c r="A150" s="4"/>
      <c r="B150" s="5" t="s">
        <v>222</v>
      </c>
      <c r="C150" s="4" t="s">
        <v>149</v>
      </c>
      <c r="D150" s="4" t="s">
        <v>150</v>
      </c>
      <c r="E150" s="4">
        <v>1</v>
      </c>
      <c r="F150" s="4"/>
      <c r="G150" s="4">
        <v>1</v>
      </c>
      <c r="H150" s="4">
        <v>1</v>
      </c>
      <c r="I150" s="4"/>
      <c r="J150" s="4">
        <v>1</v>
      </c>
      <c r="K150" s="4">
        <v>1</v>
      </c>
      <c r="L150" s="4"/>
      <c r="M150" s="4">
        <v>1</v>
      </c>
    </row>
    <row r="151" spans="1:13" ht="27.75" customHeight="1">
      <c r="A151" s="4"/>
      <c r="B151" s="5" t="s">
        <v>223</v>
      </c>
      <c r="C151" s="4" t="s">
        <v>156</v>
      </c>
      <c r="D151" s="123" t="s">
        <v>151</v>
      </c>
      <c r="E151" s="4">
        <v>1250</v>
      </c>
      <c r="F151" s="4"/>
      <c r="G151" s="4">
        <v>1250</v>
      </c>
      <c r="H151" s="4">
        <v>1178</v>
      </c>
      <c r="I151" s="4"/>
      <c r="J151" s="4">
        <v>1178</v>
      </c>
      <c r="K151" s="4">
        <v>1178</v>
      </c>
      <c r="L151" s="4"/>
      <c r="M151" s="4">
        <v>1178</v>
      </c>
    </row>
    <row r="152" spans="1:13" ht="15" customHeight="1">
      <c r="A152" s="4"/>
      <c r="B152" s="5" t="s">
        <v>141</v>
      </c>
      <c r="C152" s="4" t="s">
        <v>149</v>
      </c>
      <c r="D152" s="125"/>
      <c r="E152" s="4">
        <v>199.75</v>
      </c>
      <c r="F152" s="4"/>
      <c r="G152" s="4">
        <v>199.75</v>
      </c>
      <c r="H152" s="4">
        <v>217.5</v>
      </c>
      <c r="I152" s="4"/>
      <c r="J152" s="4">
        <v>217.5</v>
      </c>
      <c r="K152" s="4">
        <v>217.5</v>
      </c>
      <c r="L152" s="4"/>
      <c r="M152" s="4">
        <v>217.5</v>
      </c>
    </row>
    <row r="153" spans="1:13" ht="15" customHeight="1">
      <c r="A153" s="4"/>
      <c r="B153" s="5" t="s">
        <v>142</v>
      </c>
      <c r="C153" s="4"/>
      <c r="D153" s="125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5" customHeight="1">
      <c r="A154" s="4"/>
      <c r="B154" s="5" t="s">
        <v>143</v>
      </c>
      <c r="C154" s="4" t="s">
        <v>149</v>
      </c>
      <c r="D154" s="125"/>
      <c r="E154" s="4">
        <v>9.5</v>
      </c>
      <c r="F154" s="4"/>
      <c r="G154" s="4">
        <v>9.5</v>
      </c>
      <c r="H154" s="4">
        <v>11</v>
      </c>
      <c r="I154" s="4"/>
      <c r="J154" s="4">
        <v>11</v>
      </c>
      <c r="K154" s="4">
        <v>11</v>
      </c>
      <c r="L154" s="4"/>
      <c r="M154" s="4">
        <v>11</v>
      </c>
    </row>
    <row r="155" spans="1:13" ht="15" customHeight="1">
      <c r="A155" s="4"/>
      <c r="B155" s="5" t="s">
        <v>145</v>
      </c>
      <c r="C155" s="4" t="s">
        <v>149</v>
      </c>
      <c r="D155" s="125"/>
      <c r="E155" s="4">
        <v>48.5</v>
      </c>
      <c r="F155" s="4"/>
      <c r="G155" s="4">
        <v>48.5</v>
      </c>
      <c r="H155" s="4">
        <v>52</v>
      </c>
      <c r="I155" s="4"/>
      <c r="J155" s="4">
        <v>52</v>
      </c>
      <c r="K155" s="4">
        <v>52</v>
      </c>
      <c r="L155" s="4"/>
      <c r="M155" s="4">
        <v>52</v>
      </c>
    </row>
    <row r="156" spans="1:13" ht="17.25" customHeight="1">
      <c r="A156" s="4"/>
      <c r="B156" s="5" t="s">
        <v>146</v>
      </c>
      <c r="C156" s="4" t="s">
        <v>149</v>
      </c>
      <c r="D156" s="125"/>
      <c r="E156" s="4">
        <v>33</v>
      </c>
      <c r="F156" s="4"/>
      <c r="G156" s="4">
        <v>33</v>
      </c>
      <c r="H156" s="4">
        <v>33</v>
      </c>
      <c r="I156" s="4"/>
      <c r="J156" s="4">
        <v>33</v>
      </c>
      <c r="K156" s="4">
        <v>33</v>
      </c>
      <c r="L156" s="4"/>
      <c r="M156" s="4">
        <v>33</v>
      </c>
    </row>
    <row r="157" spans="1:13" ht="15" customHeight="1">
      <c r="A157" s="4"/>
      <c r="B157" s="5" t="s">
        <v>147</v>
      </c>
      <c r="C157" s="4" t="s">
        <v>149</v>
      </c>
      <c r="D157" s="125"/>
      <c r="E157" s="4">
        <v>69.25</v>
      </c>
      <c r="F157" s="4"/>
      <c r="G157" s="4">
        <v>69.25</v>
      </c>
      <c r="H157" s="4">
        <v>74</v>
      </c>
      <c r="I157" s="4"/>
      <c r="J157" s="4">
        <v>74</v>
      </c>
      <c r="K157" s="4">
        <v>74</v>
      </c>
      <c r="L157" s="4"/>
      <c r="M157" s="4">
        <v>74</v>
      </c>
    </row>
    <row r="158" spans="1:13" ht="17.25" customHeight="1">
      <c r="A158" s="4" t="s">
        <v>9</v>
      </c>
      <c r="B158" s="23" t="s">
        <v>148</v>
      </c>
      <c r="C158" s="4" t="s">
        <v>149</v>
      </c>
      <c r="D158" s="126"/>
      <c r="E158" s="4">
        <v>40</v>
      </c>
      <c r="F158" s="4"/>
      <c r="G158" s="4">
        <v>40</v>
      </c>
      <c r="H158" s="4">
        <v>47.5</v>
      </c>
      <c r="I158" s="4"/>
      <c r="J158" s="4">
        <v>47.5</v>
      </c>
      <c r="K158" s="4">
        <v>47.5</v>
      </c>
      <c r="L158" s="4"/>
      <c r="M158" s="4">
        <v>47.5</v>
      </c>
    </row>
    <row r="159" spans="1:13" ht="15" customHeight="1">
      <c r="A159" s="4" t="s">
        <v>138</v>
      </c>
      <c r="B159" s="24" t="s">
        <v>23</v>
      </c>
      <c r="C159" s="4"/>
      <c r="D159" s="4" t="s">
        <v>9</v>
      </c>
      <c r="E159" s="4" t="s">
        <v>9</v>
      </c>
      <c r="F159" s="4" t="s">
        <v>9</v>
      </c>
      <c r="G159" s="4" t="s">
        <v>9</v>
      </c>
      <c r="H159" s="4"/>
      <c r="I159" s="4"/>
      <c r="J159" s="4"/>
      <c r="K159" s="4"/>
      <c r="L159" s="4" t="s">
        <v>9</v>
      </c>
      <c r="M159" s="4"/>
    </row>
    <row r="160" spans="1:13" ht="42.75" customHeight="1">
      <c r="A160" s="4"/>
      <c r="B160" s="5" t="s">
        <v>224</v>
      </c>
      <c r="C160" s="4" t="s">
        <v>156</v>
      </c>
      <c r="D160" s="25" t="s">
        <v>230</v>
      </c>
      <c r="E160" s="4">
        <v>1318</v>
      </c>
      <c r="F160" s="4"/>
      <c r="G160" s="4">
        <v>1318</v>
      </c>
      <c r="H160" s="4">
        <v>1300</v>
      </c>
      <c r="I160" s="4"/>
      <c r="J160" s="4">
        <v>1300</v>
      </c>
      <c r="K160" s="4">
        <v>1300</v>
      </c>
      <c r="L160" s="4"/>
      <c r="M160" s="4">
        <v>1300</v>
      </c>
    </row>
    <row r="161" spans="1:13" ht="15" customHeight="1">
      <c r="A161" s="4" t="s">
        <v>139</v>
      </c>
      <c r="B161" s="24" t="s">
        <v>24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43.5" customHeight="1">
      <c r="A162" s="4"/>
      <c r="B162" s="5" t="s">
        <v>225</v>
      </c>
      <c r="C162" s="4" t="s">
        <v>229</v>
      </c>
      <c r="D162" s="4" t="s">
        <v>161</v>
      </c>
      <c r="E162" s="4">
        <v>12807</v>
      </c>
      <c r="F162" s="4"/>
      <c r="G162" s="4">
        <v>12807</v>
      </c>
      <c r="H162" s="4">
        <v>20730</v>
      </c>
      <c r="I162" s="4"/>
      <c r="J162" s="4">
        <v>20730</v>
      </c>
      <c r="K162" s="4">
        <v>28139</v>
      </c>
      <c r="L162" s="4"/>
      <c r="M162" s="4">
        <v>28139</v>
      </c>
    </row>
    <row r="163" spans="1:13" ht="48" customHeight="1">
      <c r="A163" s="4"/>
      <c r="B163" s="5" t="s">
        <v>226</v>
      </c>
      <c r="C163" s="4" t="s">
        <v>156</v>
      </c>
      <c r="D163" s="4" t="s">
        <v>161</v>
      </c>
      <c r="E163" s="4">
        <v>149</v>
      </c>
      <c r="F163" s="4"/>
      <c r="G163" s="4">
        <v>149</v>
      </c>
      <c r="H163" s="4">
        <v>300</v>
      </c>
      <c r="I163" s="4"/>
      <c r="J163" s="4">
        <v>300</v>
      </c>
      <c r="K163" s="4">
        <v>300</v>
      </c>
      <c r="L163" s="4"/>
      <c r="M163" s="4">
        <v>300</v>
      </c>
    </row>
    <row r="164" spans="1:13" ht="15">
      <c r="A164" s="4" t="s">
        <v>159</v>
      </c>
      <c r="B164" s="24" t="s">
        <v>25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45">
      <c r="A165" s="4"/>
      <c r="B165" s="5" t="s">
        <v>227</v>
      </c>
      <c r="C165" s="4" t="s">
        <v>170</v>
      </c>
      <c r="D165" s="4" t="s">
        <v>230</v>
      </c>
      <c r="E165" s="4">
        <v>105</v>
      </c>
      <c r="F165" s="4"/>
      <c r="G165" s="4">
        <v>105</v>
      </c>
      <c r="H165" s="4">
        <v>100</v>
      </c>
      <c r="I165" s="4"/>
      <c r="J165" s="4">
        <v>100</v>
      </c>
      <c r="K165" s="4">
        <v>100</v>
      </c>
      <c r="L165" s="4"/>
      <c r="M165" s="4">
        <v>100</v>
      </c>
    </row>
    <row r="166" spans="1:13" ht="60">
      <c r="A166" s="4" t="s">
        <v>9</v>
      </c>
      <c r="B166" s="23" t="s">
        <v>228</v>
      </c>
      <c r="C166" s="4" t="s">
        <v>170</v>
      </c>
      <c r="D166" s="4" t="s">
        <v>230</v>
      </c>
      <c r="E166" s="4">
        <v>11</v>
      </c>
      <c r="F166" s="4"/>
      <c r="G166" s="4">
        <v>11</v>
      </c>
      <c r="H166" s="4">
        <v>100</v>
      </c>
      <c r="I166" s="4"/>
      <c r="J166" s="4">
        <v>100</v>
      </c>
      <c r="K166" s="4">
        <v>100</v>
      </c>
      <c r="L166" s="4"/>
      <c r="M166" s="4">
        <v>100</v>
      </c>
    </row>
    <row r="169" spans="1:10" ht="15" customHeight="1">
      <c r="A169" s="120" t="s">
        <v>113</v>
      </c>
      <c r="B169" s="120"/>
      <c r="C169" s="120"/>
      <c r="D169" s="120"/>
      <c r="E169" s="120"/>
      <c r="F169" s="120"/>
      <c r="G169" s="120"/>
      <c r="H169" s="120"/>
      <c r="I169" s="120"/>
      <c r="J169" s="120"/>
    </row>
    <row r="170" ht="15">
      <c r="J170" s="3" t="s">
        <v>3</v>
      </c>
    </row>
    <row r="171" spans="1:10" ht="15">
      <c r="A171" s="109" t="s">
        <v>17</v>
      </c>
      <c r="B171" s="109" t="s">
        <v>19</v>
      </c>
      <c r="C171" s="109" t="s">
        <v>20</v>
      </c>
      <c r="D171" s="109" t="s">
        <v>21</v>
      </c>
      <c r="E171" s="109" t="s">
        <v>103</v>
      </c>
      <c r="F171" s="109"/>
      <c r="G171" s="109"/>
      <c r="H171" s="109" t="s">
        <v>104</v>
      </c>
      <c r="I171" s="109"/>
      <c r="J171" s="109"/>
    </row>
    <row r="172" spans="1:10" ht="41.25" customHeight="1">
      <c r="A172" s="109"/>
      <c r="B172" s="109"/>
      <c r="C172" s="109"/>
      <c r="D172" s="109"/>
      <c r="E172" s="4" t="s">
        <v>6</v>
      </c>
      <c r="F172" s="4" t="s">
        <v>7</v>
      </c>
      <c r="G172" s="4" t="s">
        <v>56</v>
      </c>
      <c r="H172" s="4" t="s">
        <v>6</v>
      </c>
      <c r="I172" s="4" t="s">
        <v>7</v>
      </c>
      <c r="J172" s="4" t="s">
        <v>57</v>
      </c>
    </row>
    <row r="173" spans="1:10" ht="15">
      <c r="A173" s="4">
        <v>1</v>
      </c>
      <c r="B173" s="4">
        <v>2</v>
      </c>
      <c r="C173" s="4">
        <v>3</v>
      </c>
      <c r="D173" s="4">
        <v>4</v>
      </c>
      <c r="E173" s="4">
        <v>5</v>
      </c>
      <c r="F173" s="4">
        <v>6</v>
      </c>
      <c r="G173" s="4">
        <v>7</v>
      </c>
      <c r="H173" s="4">
        <v>8</v>
      </c>
      <c r="I173" s="4">
        <v>9</v>
      </c>
      <c r="J173" s="4">
        <v>10</v>
      </c>
    </row>
    <row r="174" spans="1:10" ht="15">
      <c r="A174" s="4" t="s">
        <v>137</v>
      </c>
      <c r="B174" s="24" t="s">
        <v>22</v>
      </c>
      <c r="C174" s="4" t="s">
        <v>9</v>
      </c>
      <c r="D174" s="4" t="s">
        <v>9</v>
      </c>
      <c r="E174" s="5" t="s">
        <v>9</v>
      </c>
      <c r="F174" s="5" t="s">
        <v>9</v>
      </c>
      <c r="G174" s="5" t="s">
        <v>9</v>
      </c>
      <c r="H174" s="5" t="s">
        <v>9</v>
      </c>
      <c r="I174" s="5" t="s">
        <v>9</v>
      </c>
      <c r="J174" s="5" t="s">
        <v>9</v>
      </c>
    </row>
    <row r="175" spans="1:10" ht="45">
      <c r="A175" s="4"/>
      <c r="B175" s="5" t="s">
        <v>222</v>
      </c>
      <c r="C175" s="4" t="s">
        <v>149</v>
      </c>
      <c r="D175" s="4" t="s">
        <v>150</v>
      </c>
      <c r="E175" s="4">
        <v>1</v>
      </c>
      <c r="F175" s="5"/>
      <c r="G175" s="4">
        <v>1</v>
      </c>
      <c r="H175" s="4">
        <v>1</v>
      </c>
      <c r="I175" s="5"/>
      <c r="J175" s="4">
        <v>1</v>
      </c>
    </row>
    <row r="176" spans="1:10" ht="15" customHeight="1">
      <c r="A176" s="4"/>
      <c r="B176" s="5" t="s">
        <v>223</v>
      </c>
      <c r="C176" s="4" t="s">
        <v>156</v>
      </c>
      <c r="D176" s="123" t="s">
        <v>151</v>
      </c>
      <c r="E176" s="4">
        <v>1178</v>
      </c>
      <c r="F176" s="5"/>
      <c r="G176" s="4">
        <v>1178</v>
      </c>
      <c r="H176" s="4">
        <v>1178</v>
      </c>
      <c r="I176" s="5"/>
      <c r="J176" s="4">
        <v>1178</v>
      </c>
    </row>
    <row r="177" spans="1:10" ht="15">
      <c r="A177" s="4"/>
      <c r="B177" s="5" t="s">
        <v>141</v>
      </c>
      <c r="C177" s="4" t="s">
        <v>149</v>
      </c>
      <c r="D177" s="125"/>
      <c r="E177" s="4">
        <v>217.5</v>
      </c>
      <c r="F177" s="5"/>
      <c r="G177" s="4">
        <v>217.5</v>
      </c>
      <c r="H177" s="4">
        <v>217.5</v>
      </c>
      <c r="I177" s="5"/>
      <c r="J177" s="4">
        <v>217.5</v>
      </c>
    </row>
    <row r="178" spans="1:10" ht="15">
      <c r="A178" s="4"/>
      <c r="B178" s="5" t="s">
        <v>142</v>
      </c>
      <c r="C178" s="4"/>
      <c r="D178" s="125"/>
      <c r="E178" s="4"/>
      <c r="F178" s="5"/>
      <c r="G178" s="4"/>
      <c r="H178" s="4"/>
      <c r="I178" s="5"/>
      <c r="J178" s="4"/>
    </row>
    <row r="179" spans="1:10" ht="15">
      <c r="A179" s="4"/>
      <c r="B179" s="5" t="s">
        <v>143</v>
      </c>
      <c r="C179" s="4" t="s">
        <v>149</v>
      </c>
      <c r="D179" s="125"/>
      <c r="E179" s="4">
        <v>11</v>
      </c>
      <c r="F179" s="5"/>
      <c r="G179" s="4">
        <v>11</v>
      </c>
      <c r="H179" s="4">
        <v>11</v>
      </c>
      <c r="I179" s="5"/>
      <c r="J179" s="4">
        <v>11</v>
      </c>
    </row>
    <row r="180" spans="1:10" ht="15">
      <c r="A180" s="4"/>
      <c r="B180" s="5" t="s">
        <v>145</v>
      </c>
      <c r="C180" s="4" t="s">
        <v>149</v>
      </c>
      <c r="D180" s="125"/>
      <c r="E180" s="4">
        <v>52</v>
      </c>
      <c r="F180" s="5"/>
      <c r="G180" s="4">
        <v>52</v>
      </c>
      <c r="H180" s="4">
        <v>52</v>
      </c>
      <c r="I180" s="5"/>
      <c r="J180" s="4">
        <v>52</v>
      </c>
    </row>
    <row r="181" spans="1:10" ht="15">
      <c r="A181" s="4"/>
      <c r="B181" s="5" t="s">
        <v>146</v>
      </c>
      <c r="C181" s="4" t="s">
        <v>149</v>
      </c>
      <c r="D181" s="125"/>
      <c r="E181" s="4">
        <v>33</v>
      </c>
      <c r="F181" s="5"/>
      <c r="G181" s="4">
        <v>33</v>
      </c>
      <c r="H181" s="4">
        <v>33</v>
      </c>
      <c r="I181" s="5"/>
      <c r="J181" s="4">
        <v>33</v>
      </c>
    </row>
    <row r="182" spans="1:10" ht="15">
      <c r="A182" s="4"/>
      <c r="B182" s="5" t="s">
        <v>147</v>
      </c>
      <c r="C182" s="4" t="s">
        <v>149</v>
      </c>
      <c r="D182" s="125"/>
      <c r="E182" s="4">
        <v>74</v>
      </c>
      <c r="F182" s="5"/>
      <c r="G182" s="4">
        <v>74</v>
      </c>
      <c r="H182" s="4">
        <v>74</v>
      </c>
      <c r="I182" s="5" t="s">
        <v>9</v>
      </c>
      <c r="J182" s="4">
        <v>74</v>
      </c>
    </row>
    <row r="183" spans="1:10" ht="15">
      <c r="A183" s="4"/>
      <c r="B183" s="23" t="s">
        <v>148</v>
      </c>
      <c r="C183" s="4" t="s">
        <v>149</v>
      </c>
      <c r="D183" s="126"/>
      <c r="E183" s="4">
        <v>47.5</v>
      </c>
      <c r="F183" s="5"/>
      <c r="G183" s="4">
        <v>47.5</v>
      </c>
      <c r="H183" s="4">
        <v>47.5</v>
      </c>
      <c r="I183" s="5" t="s">
        <v>9</v>
      </c>
      <c r="J183" s="4">
        <v>47.5</v>
      </c>
    </row>
    <row r="184" spans="1:10" ht="15">
      <c r="A184" s="4" t="s">
        <v>138</v>
      </c>
      <c r="B184" s="24" t="s">
        <v>23</v>
      </c>
      <c r="C184" s="4"/>
      <c r="D184" s="4" t="s">
        <v>9</v>
      </c>
      <c r="E184" s="4"/>
      <c r="F184" s="5"/>
      <c r="G184" s="4"/>
      <c r="H184" s="4"/>
      <c r="I184" s="5" t="s">
        <v>9</v>
      </c>
      <c r="J184" s="4"/>
    </row>
    <row r="185" spans="1:10" ht="15" customHeight="1">
      <c r="A185" s="4"/>
      <c r="B185" s="5" t="s">
        <v>224</v>
      </c>
      <c r="C185" s="4" t="s">
        <v>156</v>
      </c>
      <c r="D185" s="25" t="s">
        <v>230</v>
      </c>
      <c r="E185" s="4">
        <v>1300</v>
      </c>
      <c r="F185" s="5"/>
      <c r="G185" s="4">
        <v>1300</v>
      </c>
      <c r="H185" s="4">
        <v>1300</v>
      </c>
      <c r="I185" s="5" t="s">
        <v>9</v>
      </c>
      <c r="J185" s="4">
        <v>1300</v>
      </c>
    </row>
    <row r="186" spans="1:10" ht="15">
      <c r="A186" s="4" t="s">
        <v>139</v>
      </c>
      <c r="B186" s="24" t="s">
        <v>24</v>
      </c>
      <c r="C186" s="4"/>
      <c r="D186" s="4"/>
      <c r="E186" s="4"/>
      <c r="F186" s="5"/>
      <c r="G186" s="4"/>
      <c r="H186" s="4"/>
      <c r="I186" s="5" t="s">
        <v>9</v>
      </c>
      <c r="J186" s="4"/>
    </row>
    <row r="187" spans="1:10" ht="30">
      <c r="A187" s="4"/>
      <c r="B187" s="5" t="s">
        <v>225</v>
      </c>
      <c r="C187" s="4" t="s">
        <v>229</v>
      </c>
      <c r="D187" s="4" t="s">
        <v>161</v>
      </c>
      <c r="E187" s="4">
        <v>24368</v>
      </c>
      <c r="F187" s="5"/>
      <c r="G187" s="4">
        <v>24368</v>
      </c>
      <c r="H187" s="4">
        <v>31200</v>
      </c>
      <c r="I187" s="5" t="s">
        <v>9</v>
      </c>
      <c r="J187" s="4">
        <v>31200</v>
      </c>
    </row>
    <row r="188" spans="1:10" ht="45">
      <c r="A188" s="4"/>
      <c r="B188" s="5" t="s">
        <v>226</v>
      </c>
      <c r="C188" s="4" t="s">
        <v>156</v>
      </c>
      <c r="D188" s="4" t="s">
        <v>161</v>
      </c>
      <c r="E188" s="4">
        <v>300</v>
      </c>
      <c r="F188" s="5" t="s">
        <v>9</v>
      </c>
      <c r="G188" s="4">
        <v>300</v>
      </c>
      <c r="H188" s="4">
        <v>300</v>
      </c>
      <c r="I188" s="5" t="s">
        <v>9</v>
      </c>
      <c r="J188" s="4">
        <v>300</v>
      </c>
    </row>
    <row r="189" spans="1:10" ht="15">
      <c r="A189" s="4" t="s">
        <v>159</v>
      </c>
      <c r="B189" s="24" t="s">
        <v>25</v>
      </c>
      <c r="C189" s="4"/>
      <c r="D189" s="4"/>
      <c r="E189" s="4"/>
      <c r="F189" s="5" t="s">
        <v>9</v>
      </c>
      <c r="G189" s="4"/>
      <c r="H189" s="4"/>
      <c r="I189" s="5" t="s">
        <v>9</v>
      </c>
      <c r="J189" s="4"/>
    </row>
    <row r="190" spans="1:10" ht="45">
      <c r="A190" s="4"/>
      <c r="B190" s="5" t="s">
        <v>227</v>
      </c>
      <c r="C190" s="4" t="s">
        <v>170</v>
      </c>
      <c r="D190" s="4" t="s">
        <v>230</v>
      </c>
      <c r="E190" s="4">
        <v>100</v>
      </c>
      <c r="F190" s="5"/>
      <c r="G190" s="4">
        <v>100</v>
      </c>
      <c r="H190" s="4">
        <v>100</v>
      </c>
      <c r="I190" s="5"/>
      <c r="J190" s="4">
        <v>100</v>
      </c>
    </row>
    <row r="191" spans="1:10" ht="64.5" customHeight="1">
      <c r="A191" s="4"/>
      <c r="B191" s="23" t="s">
        <v>228</v>
      </c>
      <c r="C191" s="4" t="s">
        <v>170</v>
      </c>
      <c r="D191" s="4" t="s">
        <v>230</v>
      </c>
      <c r="E191" s="4">
        <v>100</v>
      </c>
      <c r="F191" s="5"/>
      <c r="G191" s="4">
        <v>100</v>
      </c>
      <c r="H191" s="4">
        <v>100</v>
      </c>
      <c r="I191" s="5"/>
      <c r="J191" s="4">
        <v>100</v>
      </c>
    </row>
    <row r="193" spans="1:11" ht="15" customHeight="1">
      <c r="A193" s="120" t="s">
        <v>26</v>
      </c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ht="15">
      <c r="K194" s="3" t="s">
        <v>3</v>
      </c>
    </row>
    <row r="195" spans="1:11" ht="15" customHeight="1">
      <c r="A195" s="109" t="s">
        <v>5</v>
      </c>
      <c r="B195" s="109" t="s">
        <v>80</v>
      </c>
      <c r="C195" s="109"/>
      <c r="D195" s="115" t="s">
        <v>81</v>
      </c>
      <c r="E195" s="117"/>
      <c r="F195" s="109" t="s">
        <v>82</v>
      </c>
      <c r="G195" s="109"/>
      <c r="H195" s="109" t="s">
        <v>103</v>
      </c>
      <c r="I195" s="109"/>
      <c r="J195" s="109" t="s">
        <v>104</v>
      </c>
      <c r="K195" s="109"/>
    </row>
    <row r="196" spans="1:11" ht="30">
      <c r="A196" s="109"/>
      <c r="B196" s="4" t="s">
        <v>6</v>
      </c>
      <c r="C196" s="4" t="s">
        <v>7</v>
      </c>
      <c r="D196" s="4" t="s">
        <v>6</v>
      </c>
      <c r="E196" s="4" t="s">
        <v>7</v>
      </c>
      <c r="F196" s="4" t="s">
        <v>6</v>
      </c>
      <c r="G196" s="4" t="s">
        <v>7</v>
      </c>
      <c r="H196" s="4" t="s">
        <v>6</v>
      </c>
      <c r="I196" s="4" t="s">
        <v>7</v>
      </c>
      <c r="J196" s="4" t="s">
        <v>6</v>
      </c>
      <c r="K196" s="4" t="s">
        <v>7</v>
      </c>
    </row>
    <row r="197" spans="1:11" ht="15">
      <c r="A197" s="4">
        <v>1</v>
      </c>
      <c r="B197" s="4">
        <v>2</v>
      </c>
      <c r="C197" s="4">
        <v>3</v>
      </c>
      <c r="D197" s="4">
        <v>4</v>
      </c>
      <c r="E197" s="4">
        <v>5</v>
      </c>
      <c r="F197" s="4">
        <v>6</v>
      </c>
      <c r="G197" s="4">
        <v>7</v>
      </c>
      <c r="H197" s="4">
        <v>8</v>
      </c>
      <c r="I197" s="4">
        <v>9</v>
      </c>
      <c r="J197" s="4">
        <v>10</v>
      </c>
      <c r="K197" s="4">
        <v>11</v>
      </c>
    </row>
    <row r="198" spans="1:11" ht="30">
      <c r="A198" s="23" t="s">
        <v>173</v>
      </c>
      <c r="B198" s="70">
        <v>11657634</v>
      </c>
      <c r="C198" s="4" t="s">
        <v>9</v>
      </c>
      <c r="D198" s="4">
        <v>15108160</v>
      </c>
      <c r="E198" s="4" t="s">
        <v>9</v>
      </c>
      <c r="F198" s="4">
        <v>18403069</v>
      </c>
      <c r="G198" s="4" t="s">
        <v>9</v>
      </c>
      <c r="H198" s="4">
        <v>19433642</v>
      </c>
      <c r="I198" s="4" t="s">
        <v>9</v>
      </c>
      <c r="J198" s="4">
        <v>25450324</v>
      </c>
      <c r="K198" s="4" t="s">
        <v>9</v>
      </c>
    </row>
    <row r="199" spans="1:11" ht="60">
      <c r="A199" s="4" t="s">
        <v>174</v>
      </c>
      <c r="B199" s="4">
        <v>0</v>
      </c>
      <c r="C199" s="4" t="s">
        <v>9</v>
      </c>
      <c r="D199" s="4">
        <v>2138980</v>
      </c>
      <c r="E199" s="4" t="s">
        <v>9</v>
      </c>
      <c r="F199" s="4">
        <v>2676720</v>
      </c>
      <c r="G199" s="4" t="s">
        <v>9</v>
      </c>
      <c r="H199" s="4">
        <v>2826616</v>
      </c>
      <c r="I199" s="4" t="s">
        <v>9</v>
      </c>
      <c r="J199" s="4">
        <v>2967947</v>
      </c>
      <c r="K199" s="4" t="s">
        <v>9</v>
      </c>
    </row>
    <row r="200" spans="1:11" ht="15">
      <c r="A200" s="4" t="s">
        <v>177</v>
      </c>
      <c r="B200" s="4">
        <v>345626</v>
      </c>
      <c r="C200" s="4"/>
      <c r="D200" s="4">
        <v>1279170</v>
      </c>
      <c r="E200" s="4"/>
      <c r="F200" s="4">
        <v>1600753</v>
      </c>
      <c r="G200" s="4"/>
      <c r="H200" s="4">
        <v>1690395</v>
      </c>
      <c r="I200" s="4"/>
      <c r="J200" s="4">
        <v>1774915</v>
      </c>
      <c r="K200" s="4"/>
    </row>
    <row r="201" spans="1:11" ht="33.75" customHeight="1">
      <c r="A201" s="4" t="s">
        <v>175</v>
      </c>
      <c r="B201" s="4">
        <v>320860</v>
      </c>
      <c r="C201" s="4"/>
      <c r="D201" s="4">
        <v>658190</v>
      </c>
      <c r="E201" s="4"/>
      <c r="F201" s="4">
        <v>823658</v>
      </c>
      <c r="G201" s="4"/>
      <c r="H201" s="4">
        <v>869782</v>
      </c>
      <c r="I201" s="4"/>
      <c r="J201" s="4">
        <v>913271</v>
      </c>
      <c r="K201" s="4"/>
    </row>
    <row r="202" spans="1:11" ht="15">
      <c r="A202" s="4" t="s">
        <v>12</v>
      </c>
      <c r="B202" s="4">
        <f>SUM(B198:B201)</f>
        <v>12324120</v>
      </c>
      <c r="C202" s="4">
        <f aca="true" t="shared" si="5" ref="C202:K202">SUM(C198:C201)</f>
        <v>0</v>
      </c>
      <c r="D202" s="4">
        <f t="shared" si="5"/>
        <v>19184500</v>
      </c>
      <c r="E202" s="4">
        <f t="shared" si="5"/>
        <v>0</v>
      </c>
      <c r="F202" s="4">
        <f t="shared" si="5"/>
        <v>23504200</v>
      </c>
      <c r="G202" s="4">
        <f t="shared" si="5"/>
        <v>0</v>
      </c>
      <c r="H202" s="4">
        <f t="shared" si="5"/>
        <v>24820435</v>
      </c>
      <c r="I202" s="4">
        <f t="shared" si="5"/>
        <v>0</v>
      </c>
      <c r="J202" s="4">
        <f t="shared" si="5"/>
        <v>31106457</v>
      </c>
      <c r="K202" s="4">
        <f t="shared" si="5"/>
        <v>0</v>
      </c>
    </row>
    <row r="203" spans="1:11" ht="120">
      <c r="A203" s="6" t="s">
        <v>27</v>
      </c>
      <c r="B203" s="4" t="s">
        <v>11</v>
      </c>
      <c r="C203" s="4" t="s">
        <v>9</v>
      </c>
      <c r="D203" s="4" t="s">
        <v>11</v>
      </c>
      <c r="E203" s="4" t="s">
        <v>9</v>
      </c>
      <c r="F203" s="4" t="s">
        <v>9</v>
      </c>
      <c r="G203" s="4" t="s">
        <v>9</v>
      </c>
      <c r="H203" s="4" t="s">
        <v>9</v>
      </c>
      <c r="I203" s="4" t="s">
        <v>9</v>
      </c>
      <c r="J203" s="4" t="s">
        <v>11</v>
      </c>
      <c r="K203" s="4" t="s">
        <v>9</v>
      </c>
    </row>
    <row r="206" spans="1:14" ht="15" customHeight="1">
      <c r="A206" s="120" t="s">
        <v>28</v>
      </c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</row>
    <row r="208" spans="1:14" ht="15" customHeight="1">
      <c r="A208" s="109" t="s">
        <v>55</v>
      </c>
      <c r="B208" s="109" t="s">
        <v>29</v>
      </c>
      <c r="C208" s="115" t="s">
        <v>80</v>
      </c>
      <c r="D208" s="116"/>
      <c r="E208" s="116"/>
      <c r="F208" s="117"/>
      <c r="G208" s="109" t="s">
        <v>114</v>
      </c>
      <c r="H208" s="109"/>
      <c r="I208" s="109"/>
      <c r="J208" s="109"/>
      <c r="K208" s="109" t="s">
        <v>115</v>
      </c>
      <c r="L208" s="109"/>
      <c r="M208" s="115" t="s">
        <v>116</v>
      </c>
      <c r="N208" s="117"/>
    </row>
    <row r="209" spans="1:14" ht="30.75" customHeight="1">
      <c r="A209" s="109"/>
      <c r="B209" s="109"/>
      <c r="C209" s="109" t="s">
        <v>6</v>
      </c>
      <c r="D209" s="109"/>
      <c r="E209" s="109" t="s">
        <v>7</v>
      </c>
      <c r="F209" s="109"/>
      <c r="G209" s="109" t="s">
        <v>6</v>
      </c>
      <c r="H209" s="109"/>
      <c r="I209" s="109" t="s">
        <v>7</v>
      </c>
      <c r="J209" s="109"/>
      <c r="K209" s="109" t="s">
        <v>6</v>
      </c>
      <c r="L209" s="109" t="s">
        <v>7</v>
      </c>
      <c r="M209" s="109" t="s">
        <v>6</v>
      </c>
      <c r="N209" s="109" t="s">
        <v>7</v>
      </c>
    </row>
    <row r="210" spans="1:14" ht="30">
      <c r="A210" s="109"/>
      <c r="B210" s="109"/>
      <c r="C210" s="4" t="s">
        <v>58</v>
      </c>
      <c r="D210" s="4" t="s">
        <v>59</v>
      </c>
      <c r="E210" s="4" t="s">
        <v>58</v>
      </c>
      <c r="F210" s="4" t="s">
        <v>59</v>
      </c>
      <c r="G210" s="4" t="s">
        <v>58</v>
      </c>
      <c r="H210" s="4" t="s">
        <v>59</v>
      </c>
      <c r="I210" s="4" t="s">
        <v>58</v>
      </c>
      <c r="J210" s="4" t="s">
        <v>59</v>
      </c>
      <c r="K210" s="109"/>
      <c r="L210" s="109"/>
      <c r="M210" s="109"/>
      <c r="N210" s="109"/>
    </row>
    <row r="211" spans="1:14" ht="15">
      <c r="A211" s="4">
        <v>1</v>
      </c>
      <c r="B211" s="4">
        <v>2</v>
      </c>
      <c r="C211" s="4">
        <v>3</v>
      </c>
      <c r="D211" s="4">
        <v>4</v>
      </c>
      <c r="E211" s="4">
        <v>5</v>
      </c>
      <c r="F211" s="4">
        <v>6</v>
      </c>
      <c r="G211" s="4">
        <v>7</v>
      </c>
      <c r="H211" s="4">
        <v>8</v>
      </c>
      <c r="I211" s="4">
        <v>9</v>
      </c>
      <c r="J211" s="4">
        <v>10</v>
      </c>
      <c r="K211" s="4">
        <v>11</v>
      </c>
      <c r="L211" s="4">
        <v>12</v>
      </c>
      <c r="M211" s="4">
        <v>13</v>
      </c>
      <c r="N211" s="4">
        <v>14</v>
      </c>
    </row>
    <row r="212" spans="1:14" ht="15">
      <c r="A212" s="4"/>
      <c r="B212" s="23" t="s">
        <v>163</v>
      </c>
      <c r="C212" s="4">
        <f>E154</f>
        <v>9.5</v>
      </c>
      <c r="D212" s="4"/>
      <c r="E212" s="4"/>
      <c r="F212" s="4"/>
      <c r="G212" s="4">
        <f>H154</f>
        <v>11</v>
      </c>
      <c r="H212" s="4"/>
      <c r="I212" s="4"/>
      <c r="J212" s="4"/>
      <c r="K212" s="4">
        <f>K154</f>
        <v>11</v>
      </c>
      <c r="L212" s="4"/>
      <c r="M212" s="4">
        <f>E179</f>
        <v>11</v>
      </c>
      <c r="N212" s="4"/>
    </row>
    <row r="213" spans="1:14" ht="15">
      <c r="A213" s="4"/>
      <c r="B213" s="23" t="s">
        <v>145</v>
      </c>
      <c r="C213" s="4">
        <f>E155</f>
        <v>48.5</v>
      </c>
      <c r="D213" s="4"/>
      <c r="E213" s="4"/>
      <c r="F213" s="4"/>
      <c r="G213" s="4">
        <f>H155</f>
        <v>52</v>
      </c>
      <c r="H213" s="4"/>
      <c r="I213" s="4"/>
      <c r="J213" s="4"/>
      <c r="K213" s="4">
        <f>K155</f>
        <v>52</v>
      </c>
      <c r="L213" s="4"/>
      <c r="M213" s="4">
        <f>E180</f>
        <v>52</v>
      </c>
      <c r="N213" s="4"/>
    </row>
    <row r="214" spans="1:14" ht="15">
      <c r="A214" s="4"/>
      <c r="B214" s="23" t="s">
        <v>146</v>
      </c>
      <c r="C214" s="4">
        <f>E156</f>
        <v>33</v>
      </c>
      <c r="D214" s="4"/>
      <c r="E214" s="4"/>
      <c r="F214" s="4"/>
      <c r="G214" s="4">
        <f>H156</f>
        <v>33</v>
      </c>
      <c r="H214" s="4"/>
      <c r="I214" s="4"/>
      <c r="J214" s="4"/>
      <c r="K214" s="4">
        <f>K156</f>
        <v>33</v>
      </c>
      <c r="L214" s="4"/>
      <c r="M214" s="4">
        <f>E181</f>
        <v>33</v>
      </c>
      <c r="N214" s="4"/>
    </row>
    <row r="215" spans="1:14" ht="15">
      <c r="A215" s="4"/>
      <c r="B215" s="23" t="s">
        <v>147</v>
      </c>
      <c r="C215" s="4">
        <f>E157</f>
        <v>69.25</v>
      </c>
      <c r="D215" s="4"/>
      <c r="E215" s="4"/>
      <c r="F215" s="4"/>
      <c r="G215" s="4">
        <f>H157</f>
        <v>74</v>
      </c>
      <c r="H215" s="4"/>
      <c r="I215" s="4"/>
      <c r="J215" s="4"/>
      <c r="K215" s="4">
        <f>K157</f>
        <v>74</v>
      </c>
      <c r="L215" s="4"/>
      <c r="M215" s="4">
        <f>E182</f>
        <v>74</v>
      </c>
      <c r="N215" s="4"/>
    </row>
    <row r="216" spans="1:14" ht="15">
      <c r="A216" s="4" t="s">
        <v>9</v>
      </c>
      <c r="B216" s="5" t="s">
        <v>165</v>
      </c>
      <c r="C216" s="4">
        <f>E158</f>
        <v>40</v>
      </c>
      <c r="D216" s="5" t="s">
        <v>9</v>
      </c>
      <c r="E216" s="5" t="s">
        <v>9</v>
      </c>
      <c r="F216" s="5" t="s">
        <v>9</v>
      </c>
      <c r="G216" s="4">
        <f>H158</f>
        <v>47.5</v>
      </c>
      <c r="H216" s="5" t="s">
        <v>9</v>
      </c>
      <c r="I216" s="5" t="s">
        <v>9</v>
      </c>
      <c r="J216" s="5" t="s">
        <v>9</v>
      </c>
      <c r="K216" s="4">
        <f>K158</f>
        <v>47.5</v>
      </c>
      <c r="L216" s="5" t="s">
        <v>9</v>
      </c>
      <c r="M216" s="4">
        <f>E183</f>
        <v>47.5</v>
      </c>
      <c r="N216" s="5" t="s">
        <v>9</v>
      </c>
    </row>
    <row r="217" spans="1:14" ht="15">
      <c r="A217" s="4" t="s">
        <v>9</v>
      </c>
      <c r="B217" s="4" t="s">
        <v>12</v>
      </c>
      <c r="C217" s="4">
        <f>SUM(C212:C216)</f>
        <v>200.25</v>
      </c>
      <c r="D217" s="4" t="s">
        <v>9</v>
      </c>
      <c r="E217" s="4" t="s">
        <v>9</v>
      </c>
      <c r="F217" s="4" t="s">
        <v>9</v>
      </c>
      <c r="G217" s="4">
        <f>SUM(G212:G216)</f>
        <v>217.5</v>
      </c>
      <c r="H217" s="4" t="s">
        <v>9</v>
      </c>
      <c r="I217" s="4" t="s">
        <v>9</v>
      </c>
      <c r="J217" s="4" t="s">
        <v>9</v>
      </c>
      <c r="K217" s="4">
        <f>SUM(K212:K216)</f>
        <v>217.5</v>
      </c>
      <c r="L217" s="4" t="s">
        <v>9</v>
      </c>
      <c r="M217" s="4">
        <f>SUM(M212:M216)</f>
        <v>217.5</v>
      </c>
      <c r="N217" s="4" t="s">
        <v>9</v>
      </c>
    </row>
    <row r="218" spans="1:14" ht="45">
      <c r="A218" s="4" t="s">
        <v>9</v>
      </c>
      <c r="B218" s="4" t="s">
        <v>30</v>
      </c>
      <c r="C218" s="4" t="s">
        <v>11</v>
      </c>
      <c r="D218" s="4" t="s">
        <v>11</v>
      </c>
      <c r="E218" s="4" t="s">
        <v>9</v>
      </c>
      <c r="F218" s="4" t="s">
        <v>9</v>
      </c>
      <c r="G218" s="4" t="s">
        <v>11</v>
      </c>
      <c r="H218" s="4" t="s">
        <v>11</v>
      </c>
      <c r="I218" s="4" t="s">
        <v>9</v>
      </c>
      <c r="J218" s="4" t="s">
        <v>9</v>
      </c>
      <c r="K218" s="4" t="s">
        <v>11</v>
      </c>
      <c r="L218" s="4" t="s">
        <v>9</v>
      </c>
      <c r="M218" s="4" t="s">
        <v>11</v>
      </c>
      <c r="N218" s="4" t="s">
        <v>9</v>
      </c>
    </row>
    <row r="221" spans="1:12" ht="15" customHeight="1">
      <c r="A221" s="114" t="s">
        <v>74</v>
      </c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1:12" ht="15" customHeight="1">
      <c r="A222" s="114" t="s">
        <v>117</v>
      </c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ht="15">
      <c r="L223" s="1" t="s">
        <v>3</v>
      </c>
    </row>
    <row r="224" spans="1:12" ht="21.75" customHeight="1">
      <c r="A224" s="109" t="s">
        <v>17</v>
      </c>
      <c r="B224" s="109" t="s">
        <v>31</v>
      </c>
      <c r="C224" s="109" t="s">
        <v>32</v>
      </c>
      <c r="D224" s="115" t="s">
        <v>80</v>
      </c>
      <c r="E224" s="116"/>
      <c r="F224" s="117"/>
      <c r="G224" s="109" t="s">
        <v>81</v>
      </c>
      <c r="H224" s="109"/>
      <c r="I224" s="109"/>
      <c r="J224" s="109" t="s">
        <v>82</v>
      </c>
      <c r="K224" s="109"/>
      <c r="L224" s="109"/>
    </row>
    <row r="225" spans="1:12" ht="30">
      <c r="A225" s="109"/>
      <c r="B225" s="109"/>
      <c r="C225" s="109"/>
      <c r="D225" s="4" t="s">
        <v>6</v>
      </c>
      <c r="E225" s="4" t="s">
        <v>7</v>
      </c>
      <c r="F225" s="4" t="s">
        <v>60</v>
      </c>
      <c r="G225" s="4" t="s">
        <v>6</v>
      </c>
      <c r="H225" s="4" t="s">
        <v>7</v>
      </c>
      <c r="I225" s="4" t="s">
        <v>52</v>
      </c>
      <c r="J225" s="4" t="s">
        <v>6</v>
      </c>
      <c r="K225" s="4" t="s">
        <v>7</v>
      </c>
      <c r="L225" s="4" t="s">
        <v>61</v>
      </c>
    </row>
    <row r="226" spans="1:12" ht="15">
      <c r="A226" s="4">
        <v>1</v>
      </c>
      <c r="B226" s="4">
        <v>2</v>
      </c>
      <c r="C226" s="4">
        <v>3</v>
      </c>
      <c r="D226" s="4">
        <v>4</v>
      </c>
      <c r="E226" s="4">
        <v>5</v>
      </c>
      <c r="F226" s="4">
        <v>6</v>
      </c>
      <c r="G226" s="4">
        <v>7</v>
      </c>
      <c r="H226" s="4">
        <v>8</v>
      </c>
      <c r="I226" s="4">
        <v>9</v>
      </c>
      <c r="J226" s="4">
        <v>10</v>
      </c>
      <c r="K226" s="4">
        <v>11</v>
      </c>
      <c r="L226" s="4">
        <v>12</v>
      </c>
    </row>
    <row r="227" spans="1:12" ht="15">
      <c r="A227" s="4" t="s">
        <v>9</v>
      </c>
      <c r="B227" s="5" t="s">
        <v>9</v>
      </c>
      <c r="C227" s="5" t="s">
        <v>9</v>
      </c>
      <c r="D227" s="5" t="s">
        <v>9</v>
      </c>
      <c r="E227" s="5" t="s">
        <v>9</v>
      </c>
      <c r="F227" s="5" t="s">
        <v>9</v>
      </c>
      <c r="G227" s="5" t="s">
        <v>9</v>
      </c>
      <c r="H227" s="5" t="s">
        <v>9</v>
      </c>
      <c r="I227" s="5" t="s">
        <v>9</v>
      </c>
      <c r="J227" s="5" t="s">
        <v>9</v>
      </c>
      <c r="K227" s="5" t="s">
        <v>9</v>
      </c>
      <c r="L227" s="5" t="s">
        <v>9</v>
      </c>
    </row>
    <row r="228" spans="1:12" ht="15">
      <c r="A228" s="4" t="s">
        <v>9</v>
      </c>
      <c r="B228" s="4" t="s">
        <v>12</v>
      </c>
      <c r="C228" s="5" t="s">
        <v>9</v>
      </c>
      <c r="D228" s="5" t="s">
        <v>9</v>
      </c>
      <c r="E228" s="5" t="s">
        <v>9</v>
      </c>
      <c r="F228" s="5" t="s">
        <v>9</v>
      </c>
      <c r="G228" s="5" t="s">
        <v>9</v>
      </c>
      <c r="H228" s="5" t="s">
        <v>9</v>
      </c>
      <c r="I228" s="5" t="s">
        <v>9</v>
      </c>
      <c r="J228" s="5" t="s">
        <v>9</v>
      </c>
      <c r="K228" s="5" t="s">
        <v>9</v>
      </c>
      <c r="L228" s="5" t="s">
        <v>9</v>
      </c>
    </row>
    <row r="230" spans="1:9" ht="15" customHeight="1">
      <c r="A230" s="120" t="s">
        <v>118</v>
      </c>
      <c r="B230" s="120"/>
      <c r="C230" s="120"/>
      <c r="D230" s="120"/>
      <c r="E230" s="120"/>
      <c r="F230" s="120"/>
      <c r="G230" s="120"/>
      <c r="H230" s="120"/>
      <c r="I230" s="120"/>
    </row>
    <row r="231" ht="15">
      <c r="I231" s="3" t="s">
        <v>3</v>
      </c>
    </row>
    <row r="232" spans="1:9" ht="21.75" customHeight="1">
      <c r="A232" s="109" t="s">
        <v>55</v>
      </c>
      <c r="B232" s="109" t="s">
        <v>31</v>
      </c>
      <c r="C232" s="109" t="s">
        <v>32</v>
      </c>
      <c r="D232" s="115" t="s">
        <v>103</v>
      </c>
      <c r="E232" s="116"/>
      <c r="F232" s="117"/>
      <c r="G232" s="109" t="s">
        <v>104</v>
      </c>
      <c r="H232" s="109"/>
      <c r="I232" s="109"/>
    </row>
    <row r="233" spans="1:9" ht="33" customHeight="1">
      <c r="A233" s="109"/>
      <c r="B233" s="109"/>
      <c r="C233" s="109"/>
      <c r="D233" s="4" t="s">
        <v>6</v>
      </c>
      <c r="E233" s="4" t="s">
        <v>7</v>
      </c>
      <c r="F233" s="4" t="s">
        <v>60</v>
      </c>
      <c r="G233" s="4" t="s">
        <v>6</v>
      </c>
      <c r="H233" s="4" t="s">
        <v>7</v>
      </c>
      <c r="I233" s="4" t="s">
        <v>52</v>
      </c>
    </row>
    <row r="234" spans="1:9" ht="15">
      <c r="A234" s="4">
        <v>1</v>
      </c>
      <c r="B234" s="4">
        <v>2</v>
      </c>
      <c r="C234" s="4">
        <v>3</v>
      </c>
      <c r="D234" s="4">
        <v>4</v>
      </c>
      <c r="E234" s="4">
        <v>5</v>
      </c>
      <c r="F234" s="4">
        <v>6</v>
      </c>
      <c r="G234" s="4">
        <v>7</v>
      </c>
      <c r="H234" s="4">
        <v>8</v>
      </c>
      <c r="I234" s="4">
        <v>9</v>
      </c>
    </row>
    <row r="235" spans="1:9" ht="15">
      <c r="A235" s="4" t="s">
        <v>9</v>
      </c>
      <c r="B235" s="5" t="s">
        <v>9</v>
      </c>
      <c r="C235" s="5" t="s">
        <v>9</v>
      </c>
      <c r="D235" s="5" t="s">
        <v>9</v>
      </c>
      <c r="E235" s="5" t="s">
        <v>9</v>
      </c>
      <c r="F235" s="5" t="s">
        <v>9</v>
      </c>
      <c r="G235" s="5" t="s">
        <v>9</v>
      </c>
      <c r="H235" s="5" t="s">
        <v>9</v>
      </c>
      <c r="I235" s="5" t="s">
        <v>9</v>
      </c>
    </row>
    <row r="236" spans="1:9" ht="15">
      <c r="A236" s="4" t="s">
        <v>9</v>
      </c>
      <c r="B236" s="4" t="s">
        <v>12</v>
      </c>
      <c r="C236" s="5" t="s">
        <v>9</v>
      </c>
      <c r="D236" s="5" t="s">
        <v>9</v>
      </c>
      <c r="E236" s="5" t="s">
        <v>9</v>
      </c>
      <c r="F236" s="5" t="s">
        <v>9</v>
      </c>
      <c r="G236" s="5" t="s">
        <v>9</v>
      </c>
      <c r="H236" s="5" t="s">
        <v>9</v>
      </c>
      <c r="I236" s="5" t="s">
        <v>9</v>
      </c>
    </row>
    <row r="239" spans="1:13" ht="15" customHeight="1">
      <c r="A239" s="120" t="s">
        <v>119</v>
      </c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</row>
    <row r="240" ht="15">
      <c r="M240" s="3" t="s">
        <v>3</v>
      </c>
    </row>
    <row r="241" spans="1:13" ht="31.5" customHeight="1">
      <c r="A241" s="123" t="s">
        <v>63</v>
      </c>
      <c r="B241" s="123" t="s">
        <v>62</v>
      </c>
      <c r="C241" s="109" t="s">
        <v>33</v>
      </c>
      <c r="D241" s="115" t="s">
        <v>80</v>
      </c>
      <c r="E241" s="117"/>
      <c r="F241" s="109" t="s">
        <v>81</v>
      </c>
      <c r="G241" s="109"/>
      <c r="H241" s="109" t="s">
        <v>82</v>
      </c>
      <c r="I241" s="109"/>
      <c r="J241" s="109" t="s">
        <v>103</v>
      </c>
      <c r="K241" s="109"/>
      <c r="L241" s="109" t="s">
        <v>104</v>
      </c>
      <c r="M241" s="109"/>
    </row>
    <row r="242" spans="1:13" ht="124.5" customHeight="1">
      <c r="A242" s="124"/>
      <c r="B242" s="124"/>
      <c r="C242" s="109"/>
      <c r="D242" s="4" t="s">
        <v>35</v>
      </c>
      <c r="E242" s="4" t="s">
        <v>34</v>
      </c>
      <c r="F242" s="4" t="s">
        <v>35</v>
      </c>
      <c r="G242" s="4" t="s">
        <v>34</v>
      </c>
      <c r="H242" s="4" t="s">
        <v>35</v>
      </c>
      <c r="I242" s="4" t="s">
        <v>34</v>
      </c>
      <c r="J242" s="4" t="s">
        <v>35</v>
      </c>
      <c r="K242" s="4" t="s">
        <v>34</v>
      </c>
      <c r="L242" s="4" t="s">
        <v>35</v>
      </c>
      <c r="M242" s="4" t="s">
        <v>34</v>
      </c>
    </row>
    <row r="243" spans="1:13" ht="15">
      <c r="A243" s="4">
        <v>1</v>
      </c>
      <c r="B243" s="4">
        <v>2</v>
      </c>
      <c r="C243" s="4">
        <v>3</v>
      </c>
      <c r="D243" s="4">
        <v>4</v>
      </c>
      <c r="E243" s="4">
        <v>5</v>
      </c>
      <c r="F243" s="4">
        <v>6</v>
      </c>
      <c r="G243" s="4">
        <v>7</v>
      </c>
      <c r="H243" s="4">
        <v>8</v>
      </c>
      <c r="I243" s="4">
        <v>9</v>
      </c>
      <c r="J243" s="4">
        <v>10</v>
      </c>
      <c r="K243" s="4">
        <v>11</v>
      </c>
      <c r="L243" s="4">
        <v>12</v>
      </c>
      <c r="M243" s="4">
        <v>13</v>
      </c>
    </row>
    <row r="244" spans="1:13" ht="15">
      <c r="A244" s="4" t="s">
        <v>9</v>
      </c>
      <c r="B244" s="4" t="s">
        <v>9</v>
      </c>
      <c r="C244" s="4" t="s">
        <v>9</v>
      </c>
      <c r="D244" s="4" t="s">
        <v>9</v>
      </c>
      <c r="E244" s="4" t="s">
        <v>9</v>
      </c>
      <c r="F244" s="4" t="s">
        <v>9</v>
      </c>
      <c r="G244" s="4" t="s">
        <v>9</v>
      </c>
      <c r="H244" s="4" t="s">
        <v>9</v>
      </c>
      <c r="I244" s="4" t="s">
        <v>9</v>
      </c>
      <c r="J244" s="4" t="s">
        <v>9</v>
      </c>
      <c r="K244" s="4" t="s">
        <v>9</v>
      </c>
      <c r="L244" s="4" t="s">
        <v>9</v>
      </c>
      <c r="M244" s="4" t="s">
        <v>9</v>
      </c>
    </row>
    <row r="245" spans="1:13" ht="15">
      <c r="A245" s="4" t="s">
        <v>9</v>
      </c>
      <c r="B245" s="4" t="s">
        <v>9</v>
      </c>
      <c r="C245" s="4" t="s">
        <v>9</v>
      </c>
      <c r="D245" s="4" t="s">
        <v>9</v>
      </c>
      <c r="E245" s="4" t="s">
        <v>9</v>
      </c>
      <c r="F245" s="4" t="s">
        <v>9</v>
      </c>
      <c r="G245" s="4" t="s">
        <v>9</v>
      </c>
      <c r="H245" s="4" t="s">
        <v>9</v>
      </c>
      <c r="I245" s="4" t="s">
        <v>9</v>
      </c>
      <c r="J245" s="4" t="s">
        <v>9</v>
      </c>
      <c r="K245" s="4" t="s">
        <v>9</v>
      </c>
      <c r="L245" s="4" t="s">
        <v>9</v>
      </c>
      <c r="M245" s="4" t="s">
        <v>9</v>
      </c>
    </row>
    <row r="248" spans="1:10" ht="48" customHeight="1">
      <c r="A248" s="114" t="s">
        <v>187</v>
      </c>
      <c r="B248" s="114"/>
      <c r="C248" s="114"/>
      <c r="D248" s="114"/>
      <c r="E248" s="114"/>
      <c r="F248" s="114"/>
      <c r="G248" s="114"/>
      <c r="H248" s="114"/>
      <c r="I248" s="114"/>
      <c r="J248" s="114"/>
    </row>
    <row r="249" spans="1:13" ht="48" customHeight="1">
      <c r="A249" s="110" t="s">
        <v>188</v>
      </c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1:10" ht="15" customHeight="1">
      <c r="A250" s="114" t="s">
        <v>176</v>
      </c>
      <c r="B250" s="114"/>
      <c r="C250" s="114"/>
      <c r="D250" s="114"/>
      <c r="E250" s="114"/>
      <c r="F250" s="114"/>
      <c r="G250" s="114"/>
      <c r="H250" s="114"/>
      <c r="I250" s="114"/>
      <c r="J250" s="114"/>
    </row>
    <row r="251" spans="1:10" ht="15" customHeight="1">
      <c r="A251" s="114" t="s">
        <v>179</v>
      </c>
      <c r="B251" s="114"/>
      <c r="C251" s="114"/>
      <c r="D251" s="114"/>
      <c r="E251" s="114"/>
      <c r="F251" s="114"/>
      <c r="G251" s="114"/>
      <c r="H251" s="114"/>
      <c r="I251" s="114"/>
      <c r="J251" s="114"/>
    </row>
    <row r="252" ht="15">
      <c r="J252" s="3" t="s">
        <v>3</v>
      </c>
    </row>
    <row r="253" spans="1:10" ht="72.75" customHeight="1">
      <c r="A253" s="109" t="s">
        <v>36</v>
      </c>
      <c r="B253" s="109" t="s">
        <v>5</v>
      </c>
      <c r="C253" s="109" t="s">
        <v>37</v>
      </c>
      <c r="D253" s="109" t="s">
        <v>64</v>
      </c>
      <c r="E253" s="109" t="s">
        <v>38</v>
      </c>
      <c r="F253" s="109" t="s">
        <v>39</v>
      </c>
      <c r="G253" s="109" t="s">
        <v>65</v>
      </c>
      <c r="H253" s="109" t="s">
        <v>40</v>
      </c>
      <c r="I253" s="109"/>
      <c r="J253" s="109" t="s">
        <v>66</v>
      </c>
    </row>
    <row r="254" spans="1:10" ht="55.5" customHeight="1">
      <c r="A254" s="109"/>
      <c r="B254" s="109"/>
      <c r="C254" s="109"/>
      <c r="D254" s="109"/>
      <c r="E254" s="109"/>
      <c r="F254" s="109"/>
      <c r="G254" s="109"/>
      <c r="H254" s="4" t="s">
        <v>41</v>
      </c>
      <c r="I254" s="4" t="s">
        <v>42</v>
      </c>
      <c r="J254" s="109"/>
    </row>
    <row r="255" spans="1:10" ht="15">
      <c r="A255" s="4">
        <v>1</v>
      </c>
      <c r="B255" s="4">
        <v>2</v>
      </c>
      <c r="C255" s="4">
        <v>3</v>
      </c>
      <c r="D255" s="4">
        <v>4</v>
      </c>
      <c r="E255" s="4">
        <v>5</v>
      </c>
      <c r="F255" s="4">
        <v>6</v>
      </c>
      <c r="G255" s="4">
        <v>7</v>
      </c>
      <c r="H255" s="4">
        <v>8</v>
      </c>
      <c r="I255" s="4">
        <v>9</v>
      </c>
      <c r="J255" s="4">
        <v>10</v>
      </c>
    </row>
    <row r="256" spans="1:11" ht="15">
      <c r="A256" s="20">
        <v>2111</v>
      </c>
      <c r="B256" s="18" t="s">
        <v>120</v>
      </c>
      <c r="C256" s="41">
        <v>10123988</v>
      </c>
      <c r="D256" s="41">
        <v>10123988</v>
      </c>
      <c r="E256" s="4"/>
      <c r="F256" s="4"/>
      <c r="G256" s="4"/>
      <c r="H256" s="4"/>
      <c r="I256" s="4"/>
      <c r="J256" s="41">
        <f>D256+F256</f>
        <v>10123988</v>
      </c>
      <c r="K256" s="38"/>
    </row>
    <row r="257" spans="1:11" ht="15">
      <c r="A257" s="20">
        <v>2120</v>
      </c>
      <c r="B257" s="18" t="s">
        <v>121</v>
      </c>
      <c r="C257" s="41">
        <v>2200132</v>
      </c>
      <c r="D257" s="41">
        <f>C257-F257</f>
        <v>2200132</v>
      </c>
      <c r="E257" s="4"/>
      <c r="F257" s="4"/>
      <c r="G257" s="4"/>
      <c r="H257" s="4"/>
      <c r="I257" s="4"/>
      <c r="J257" s="41">
        <f aca="true" t="shared" si="6" ref="J257:J268">D257+F257</f>
        <v>2200132</v>
      </c>
      <c r="K257" s="38"/>
    </row>
    <row r="258" spans="1:11" ht="26.25">
      <c r="A258" s="20">
        <v>2210</v>
      </c>
      <c r="B258" s="18" t="s">
        <v>122</v>
      </c>
      <c r="C258" s="41">
        <v>598026</v>
      </c>
      <c r="D258" s="41">
        <v>531319</v>
      </c>
      <c r="E258" s="4"/>
      <c r="F258" s="41">
        <v>66707</v>
      </c>
      <c r="G258" s="4">
        <f aca="true" t="shared" si="7" ref="G258:G263">F258-E258</f>
        <v>66707</v>
      </c>
      <c r="H258" s="41">
        <f>F258</f>
        <v>66707</v>
      </c>
      <c r="I258" s="4"/>
      <c r="J258" s="41">
        <f t="shared" si="6"/>
        <v>598026</v>
      </c>
      <c r="K258" s="38"/>
    </row>
    <row r="259" spans="1:11" ht="26.25">
      <c r="A259" s="20">
        <v>2220</v>
      </c>
      <c r="B259" s="18" t="s">
        <v>123</v>
      </c>
      <c r="C259" s="41">
        <v>145200</v>
      </c>
      <c r="D259" s="41">
        <v>145200</v>
      </c>
      <c r="E259" s="4"/>
      <c r="F259" s="41"/>
      <c r="G259" s="4">
        <f t="shared" si="7"/>
        <v>0</v>
      </c>
      <c r="H259" s="4"/>
      <c r="I259" s="4"/>
      <c r="J259" s="41">
        <f t="shared" si="6"/>
        <v>145200</v>
      </c>
      <c r="K259" s="38"/>
    </row>
    <row r="260" spans="1:11" ht="15">
      <c r="A260" s="20">
        <v>2230</v>
      </c>
      <c r="B260" s="18" t="s">
        <v>124</v>
      </c>
      <c r="C260" s="41">
        <v>1037230</v>
      </c>
      <c r="D260" s="41">
        <f aca="true" t="shared" si="8" ref="D260:D265">C260-F260</f>
        <v>1037230</v>
      </c>
      <c r="E260" s="4"/>
      <c r="F260" s="41"/>
      <c r="G260" s="4">
        <f t="shared" si="7"/>
        <v>0</v>
      </c>
      <c r="H260" s="4"/>
      <c r="I260" s="4"/>
      <c r="J260" s="41">
        <f t="shared" si="6"/>
        <v>1037230</v>
      </c>
      <c r="K260" s="38"/>
    </row>
    <row r="261" spans="1:11" ht="15">
      <c r="A261" s="20">
        <v>2240</v>
      </c>
      <c r="B261" s="18" t="s">
        <v>125</v>
      </c>
      <c r="C261" s="41">
        <v>475230</v>
      </c>
      <c r="D261" s="41">
        <v>460936</v>
      </c>
      <c r="E261" s="4"/>
      <c r="F261" s="41">
        <v>14294</v>
      </c>
      <c r="G261" s="4">
        <f t="shared" si="7"/>
        <v>14294</v>
      </c>
      <c r="H261" s="41">
        <f>F261</f>
        <v>14294</v>
      </c>
      <c r="I261" s="4"/>
      <c r="J261" s="41">
        <f t="shared" si="6"/>
        <v>475230</v>
      </c>
      <c r="K261" s="38"/>
    </row>
    <row r="262" spans="1:11" ht="15">
      <c r="A262" s="20">
        <v>2250</v>
      </c>
      <c r="B262" s="18" t="s">
        <v>126</v>
      </c>
      <c r="C262" s="41">
        <v>3935</v>
      </c>
      <c r="D262" s="41">
        <v>3634</v>
      </c>
      <c r="E262" s="4"/>
      <c r="F262" s="41">
        <v>300</v>
      </c>
      <c r="G262" s="4">
        <f t="shared" si="7"/>
        <v>300</v>
      </c>
      <c r="H262" s="41">
        <f>F262</f>
        <v>300</v>
      </c>
      <c r="I262" s="4"/>
      <c r="J262" s="41">
        <f t="shared" si="6"/>
        <v>3934</v>
      </c>
      <c r="K262" s="38"/>
    </row>
    <row r="263" spans="1:11" ht="26.25">
      <c r="A263" s="20">
        <v>2270</v>
      </c>
      <c r="B263" s="18" t="s">
        <v>127</v>
      </c>
      <c r="C263" s="83">
        <v>1787737</v>
      </c>
      <c r="D263" s="41">
        <v>1565069</v>
      </c>
      <c r="E263" s="4"/>
      <c r="F263" s="41">
        <v>222657</v>
      </c>
      <c r="G263" s="4">
        <f t="shared" si="7"/>
        <v>222657</v>
      </c>
      <c r="H263" s="41">
        <f>F263</f>
        <v>222657</v>
      </c>
      <c r="I263" s="4"/>
      <c r="J263" s="41">
        <f t="shared" si="6"/>
        <v>1787726</v>
      </c>
      <c r="K263" s="38"/>
    </row>
    <row r="264" spans="1:11" ht="39">
      <c r="A264" s="20">
        <v>2282</v>
      </c>
      <c r="B264" s="18" t="s">
        <v>128</v>
      </c>
      <c r="C264" s="41">
        <v>37715</v>
      </c>
      <c r="D264" s="41">
        <f t="shared" si="8"/>
        <v>37715</v>
      </c>
      <c r="E264" s="4"/>
      <c r="F264" s="4"/>
      <c r="G264" s="4"/>
      <c r="H264" s="4"/>
      <c r="I264" s="4"/>
      <c r="J264" s="41">
        <f t="shared" si="6"/>
        <v>37715</v>
      </c>
      <c r="K264" s="38"/>
    </row>
    <row r="265" spans="1:11" ht="15">
      <c r="A265" s="19">
        <v>2800</v>
      </c>
      <c r="B265" s="18" t="s">
        <v>130</v>
      </c>
      <c r="C265" s="41">
        <v>1311</v>
      </c>
      <c r="D265" s="41">
        <f t="shared" si="8"/>
        <v>1311</v>
      </c>
      <c r="E265" s="4"/>
      <c r="F265" s="4"/>
      <c r="G265" s="4"/>
      <c r="H265" s="4"/>
      <c r="I265" s="4"/>
      <c r="J265" s="41">
        <f t="shared" si="6"/>
        <v>1311</v>
      </c>
      <c r="K265" s="38"/>
    </row>
    <row r="266" spans="1:11" ht="26.25">
      <c r="A266" s="20">
        <v>3110</v>
      </c>
      <c r="B266" s="18" t="s">
        <v>131</v>
      </c>
      <c r="C266" s="41">
        <v>541850</v>
      </c>
      <c r="D266" s="41">
        <v>541850</v>
      </c>
      <c r="E266" s="4"/>
      <c r="F266" s="4"/>
      <c r="G266" s="4"/>
      <c r="H266" s="4"/>
      <c r="I266" s="4"/>
      <c r="J266" s="41">
        <f t="shared" si="6"/>
        <v>541850</v>
      </c>
      <c r="K266" s="38"/>
    </row>
    <row r="267" spans="1:11" ht="15">
      <c r="A267" s="20">
        <v>3132</v>
      </c>
      <c r="B267" s="18" t="s">
        <v>132</v>
      </c>
      <c r="C267" s="41"/>
      <c r="D267" s="41"/>
      <c r="E267" s="4"/>
      <c r="F267" s="4"/>
      <c r="G267" s="4"/>
      <c r="H267" s="4"/>
      <c r="I267" s="4" t="s">
        <v>9</v>
      </c>
      <c r="J267" s="41">
        <f t="shared" si="6"/>
        <v>0</v>
      </c>
      <c r="K267" s="38"/>
    </row>
    <row r="268" spans="1:11" ht="26.25">
      <c r="A268" s="20">
        <v>3142</v>
      </c>
      <c r="B268" s="18" t="s">
        <v>133</v>
      </c>
      <c r="C268" s="41"/>
      <c r="D268" s="41"/>
      <c r="E268" s="4"/>
      <c r="F268" s="4"/>
      <c r="G268" s="4"/>
      <c r="H268" s="4"/>
      <c r="I268" s="4" t="s">
        <v>9</v>
      </c>
      <c r="J268" s="41">
        <f t="shared" si="6"/>
        <v>0</v>
      </c>
      <c r="K268" s="38"/>
    </row>
    <row r="269" spans="1:10" ht="15">
      <c r="A269" s="4" t="s">
        <v>9</v>
      </c>
      <c r="B269" s="4" t="s">
        <v>12</v>
      </c>
      <c r="C269" s="40">
        <f>SUM(C256:C268)</f>
        <v>16952354</v>
      </c>
      <c r="D269" s="40">
        <f>SUM(D256:D268)</f>
        <v>16648384</v>
      </c>
      <c r="E269" s="4" t="s">
        <v>9</v>
      </c>
      <c r="F269" s="43">
        <f>SUM(F256:F268)</f>
        <v>303958</v>
      </c>
      <c r="G269" s="4" t="s">
        <v>9</v>
      </c>
      <c r="H269" s="43">
        <f>SUM(H256:H268)</f>
        <v>303958</v>
      </c>
      <c r="I269" s="28">
        <f>SUM(I256:I268)</f>
        <v>0</v>
      </c>
      <c r="J269" s="43">
        <f>SUM(J256:J268)</f>
        <v>16952342</v>
      </c>
    </row>
    <row r="272" spans="1:12" ht="15" customHeight="1">
      <c r="A272" s="120" t="s">
        <v>180</v>
      </c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ht="15">
      <c r="L273" s="3" t="s">
        <v>3</v>
      </c>
    </row>
    <row r="274" spans="1:12" ht="15">
      <c r="A274" s="109" t="s">
        <v>36</v>
      </c>
      <c r="B274" s="109" t="s">
        <v>5</v>
      </c>
      <c r="C274" s="115" t="s">
        <v>178</v>
      </c>
      <c r="D274" s="116"/>
      <c r="E274" s="116"/>
      <c r="F274" s="116"/>
      <c r="G274" s="117"/>
      <c r="H274" s="109" t="s">
        <v>115</v>
      </c>
      <c r="I274" s="109"/>
      <c r="J274" s="109"/>
      <c r="K274" s="109"/>
      <c r="L274" s="109"/>
    </row>
    <row r="275" spans="1:12" ht="119.25" customHeight="1">
      <c r="A275" s="109"/>
      <c r="B275" s="109"/>
      <c r="C275" s="109" t="s">
        <v>43</v>
      </c>
      <c r="D275" s="109" t="s">
        <v>44</v>
      </c>
      <c r="E275" s="109" t="s">
        <v>45</v>
      </c>
      <c r="F275" s="109"/>
      <c r="G275" s="109" t="s">
        <v>67</v>
      </c>
      <c r="H275" s="109" t="s">
        <v>46</v>
      </c>
      <c r="I275" s="109" t="s">
        <v>68</v>
      </c>
      <c r="J275" s="109" t="s">
        <v>45</v>
      </c>
      <c r="K275" s="109"/>
      <c r="L275" s="109" t="s">
        <v>69</v>
      </c>
    </row>
    <row r="276" spans="1:12" ht="30">
      <c r="A276" s="109"/>
      <c r="B276" s="109"/>
      <c r="C276" s="109"/>
      <c r="D276" s="109"/>
      <c r="E276" s="4" t="s">
        <v>41</v>
      </c>
      <c r="F276" s="4" t="s">
        <v>42</v>
      </c>
      <c r="G276" s="109"/>
      <c r="H276" s="109"/>
      <c r="I276" s="109"/>
      <c r="J276" s="4" t="s">
        <v>41</v>
      </c>
      <c r="K276" s="4" t="s">
        <v>42</v>
      </c>
      <c r="L276" s="109"/>
    </row>
    <row r="277" spans="1:12" ht="15">
      <c r="A277" s="4">
        <v>1</v>
      </c>
      <c r="B277" s="4">
        <v>2</v>
      </c>
      <c r="C277" s="4">
        <v>3</v>
      </c>
      <c r="D277" s="4">
        <v>4</v>
      </c>
      <c r="E277" s="4">
        <v>5</v>
      </c>
      <c r="F277" s="4">
        <v>6</v>
      </c>
      <c r="G277" s="4">
        <v>7</v>
      </c>
      <c r="H277" s="4">
        <v>8</v>
      </c>
      <c r="I277" s="4">
        <v>9</v>
      </c>
      <c r="J277" s="4">
        <v>10</v>
      </c>
      <c r="K277" s="4">
        <v>11</v>
      </c>
      <c r="L277" s="4">
        <v>12</v>
      </c>
    </row>
    <row r="278" spans="1:12" ht="15">
      <c r="A278" s="20">
        <v>2111</v>
      </c>
      <c r="B278" s="18" t="s">
        <v>120</v>
      </c>
      <c r="C278" s="40">
        <v>15750900</v>
      </c>
      <c r="D278" s="41"/>
      <c r="E278" s="41"/>
      <c r="F278" s="41"/>
      <c r="G278" s="41">
        <f>C278-E278</f>
        <v>15750900</v>
      </c>
      <c r="H278" s="41">
        <f aca="true" t="shared" si="9" ref="H278:H287">N68</f>
        <v>19297300</v>
      </c>
      <c r="I278" s="41"/>
      <c r="J278" s="41"/>
      <c r="K278" s="41"/>
      <c r="L278" s="41">
        <f>H278-I278</f>
        <v>19297300</v>
      </c>
    </row>
    <row r="279" spans="1:12" ht="15">
      <c r="A279" s="20">
        <v>2120</v>
      </c>
      <c r="B279" s="18" t="s">
        <v>121</v>
      </c>
      <c r="C279" s="40">
        <v>3433600</v>
      </c>
      <c r="D279" s="41"/>
      <c r="E279" s="41"/>
      <c r="F279" s="41"/>
      <c r="G279" s="41">
        <f aca="true" t="shared" si="10" ref="G279:G290">C279-E279</f>
        <v>3433600</v>
      </c>
      <c r="H279" s="41">
        <f t="shared" si="9"/>
        <v>4206900</v>
      </c>
      <c r="I279" s="41"/>
      <c r="J279" s="41"/>
      <c r="K279" s="41"/>
      <c r="L279" s="41">
        <f aca="true" t="shared" si="11" ref="L279:L290">H279-I279</f>
        <v>4206900</v>
      </c>
    </row>
    <row r="280" spans="1:12" ht="26.25">
      <c r="A280" s="20">
        <v>2210</v>
      </c>
      <c r="B280" s="18" t="s">
        <v>122</v>
      </c>
      <c r="C280" s="40">
        <v>1457000</v>
      </c>
      <c r="D280" s="41">
        <v>66707</v>
      </c>
      <c r="E280" s="41">
        <v>66707</v>
      </c>
      <c r="F280" s="41"/>
      <c r="G280" s="41">
        <f t="shared" si="10"/>
        <v>1390293</v>
      </c>
      <c r="H280" s="41">
        <f t="shared" si="9"/>
        <v>1561100</v>
      </c>
      <c r="I280" s="41">
        <f aca="true" t="shared" si="12" ref="I280:I285">D280-E280-F280</f>
        <v>0</v>
      </c>
      <c r="J280" s="41"/>
      <c r="K280" s="41"/>
      <c r="L280" s="41">
        <f t="shared" si="11"/>
        <v>1561100</v>
      </c>
    </row>
    <row r="281" spans="1:12" ht="26.25">
      <c r="A281" s="20">
        <v>2220</v>
      </c>
      <c r="B281" s="18" t="s">
        <v>123</v>
      </c>
      <c r="C281" s="40">
        <v>160000</v>
      </c>
      <c r="D281" s="41"/>
      <c r="E281" s="41"/>
      <c r="F281" s="41"/>
      <c r="G281" s="41">
        <f t="shared" si="10"/>
        <v>160000</v>
      </c>
      <c r="H281" s="41">
        <f t="shared" si="9"/>
        <v>220600</v>
      </c>
      <c r="I281" s="41"/>
      <c r="J281" s="41"/>
      <c r="K281" s="41"/>
      <c r="L281" s="41">
        <f t="shared" si="11"/>
        <v>220600</v>
      </c>
    </row>
    <row r="282" spans="1:12" ht="15">
      <c r="A282" s="20">
        <v>2230</v>
      </c>
      <c r="B282" s="18" t="s">
        <v>124</v>
      </c>
      <c r="C282" s="40">
        <v>1780170</v>
      </c>
      <c r="D282" s="41"/>
      <c r="E282" s="41"/>
      <c r="F282" s="41"/>
      <c r="G282" s="41">
        <f t="shared" si="10"/>
        <v>1780170</v>
      </c>
      <c r="H282" s="41">
        <f t="shared" si="9"/>
        <v>2030900</v>
      </c>
      <c r="I282" s="41"/>
      <c r="J282" s="41"/>
      <c r="K282" s="41"/>
      <c r="L282" s="41">
        <f t="shared" si="11"/>
        <v>2030900</v>
      </c>
    </row>
    <row r="283" spans="1:12" ht="15">
      <c r="A283" s="20">
        <v>2240</v>
      </c>
      <c r="B283" s="18" t="s">
        <v>125</v>
      </c>
      <c r="C283" s="40">
        <v>1107710</v>
      </c>
      <c r="D283" s="41">
        <v>14294</v>
      </c>
      <c r="E283" s="41">
        <v>14294</v>
      </c>
      <c r="F283" s="41"/>
      <c r="G283" s="41">
        <f t="shared" si="10"/>
        <v>1093416</v>
      </c>
      <c r="H283" s="41">
        <f t="shared" si="9"/>
        <v>2007300</v>
      </c>
      <c r="I283" s="41">
        <f t="shared" si="12"/>
        <v>0</v>
      </c>
      <c r="J283" s="41"/>
      <c r="K283" s="41"/>
      <c r="L283" s="41">
        <f t="shared" si="11"/>
        <v>2007300</v>
      </c>
    </row>
    <row r="284" spans="1:12" ht="15">
      <c r="A284" s="20">
        <v>2250</v>
      </c>
      <c r="B284" s="18" t="s">
        <v>126</v>
      </c>
      <c r="C284" s="40">
        <v>18310</v>
      </c>
      <c r="D284" s="41">
        <v>300</v>
      </c>
      <c r="E284" s="41">
        <v>300</v>
      </c>
      <c r="F284" s="41"/>
      <c r="G284" s="41">
        <f t="shared" si="10"/>
        <v>18010</v>
      </c>
      <c r="H284" s="41">
        <f t="shared" si="9"/>
        <v>64800</v>
      </c>
      <c r="I284" s="41">
        <f t="shared" si="12"/>
        <v>0</v>
      </c>
      <c r="J284" s="41"/>
      <c r="K284" s="41"/>
      <c r="L284" s="41">
        <f t="shared" si="11"/>
        <v>64800</v>
      </c>
    </row>
    <row r="285" spans="1:12" ht="26.25">
      <c r="A285" s="20">
        <v>2270</v>
      </c>
      <c r="B285" s="18" t="s">
        <v>127</v>
      </c>
      <c r="C285" s="40">
        <v>2965357</v>
      </c>
      <c r="D285" s="41">
        <v>222657</v>
      </c>
      <c r="E285" s="41">
        <v>222657</v>
      </c>
      <c r="F285" s="41"/>
      <c r="G285" s="41">
        <f t="shared" si="10"/>
        <v>2742700</v>
      </c>
      <c r="H285" s="41">
        <f t="shared" si="9"/>
        <v>3679200</v>
      </c>
      <c r="I285" s="41">
        <f t="shared" si="12"/>
        <v>0</v>
      </c>
      <c r="J285" s="41"/>
      <c r="K285" s="41"/>
      <c r="L285" s="41">
        <f t="shared" si="11"/>
        <v>3679200</v>
      </c>
    </row>
    <row r="286" spans="1:12" ht="39">
      <c r="A286" s="20">
        <v>2282</v>
      </c>
      <c r="B286" s="18" t="s">
        <v>128</v>
      </c>
      <c r="C286" s="40">
        <v>35700</v>
      </c>
      <c r="D286" s="41"/>
      <c r="E286" s="41"/>
      <c r="F286" s="41"/>
      <c r="G286" s="41">
        <f t="shared" si="10"/>
        <v>35700</v>
      </c>
      <c r="H286" s="41">
        <f t="shared" si="9"/>
        <v>76900</v>
      </c>
      <c r="I286" s="41"/>
      <c r="J286" s="41"/>
      <c r="K286" s="41"/>
      <c r="L286" s="41">
        <f t="shared" si="11"/>
        <v>76900</v>
      </c>
    </row>
    <row r="287" spans="1:12" ht="15">
      <c r="A287" s="19">
        <v>2800</v>
      </c>
      <c r="B287" s="18" t="s">
        <v>130</v>
      </c>
      <c r="C287" s="40">
        <v>10130</v>
      </c>
      <c r="D287" s="41"/>
      <c r="E287" s="41"/>
      <c r="F287" s="41"/>
      <c r="G287" s="41">
        <f t="shared" si="10"/>
        <v>10130</v>
      </c>
      <c r="H287" s="41">
        <f t="shared" si="9"/>
        <v>2500</v>
      </c>
      <c r="I287" s="41"/>
      <c r="J287" s="41"/>
      <c r="K287" s="41"/>
      <c r="L287" s="41">
        <f t="shared" si="11"/>
        <v>2500</v>
      </c>
    </row>
    <row r="288" spans="1:12" ht="26.25">
      <c r="A288" s="20">
        <v>3110</v>
      </c>
      <c r="B288" s="18" t="s">
        <v>131</v>
      </c>
      <c r="C288" s="40">
        <v>476600</v>
      </c>
      <c r="D288" s="41"/>
      <c r="E288" s="41"/>
      <c r="F288" s="41"/>
      <c r="G288" s="41">
        <f t="shared" si="10"/>
        <v>476600</v>
      </c>
      <c r="H288" s="41"/>
      <c r="I288" s="41"/>
      <c r="J288" s="41"/>
      <c r="K288" s="41"/>
      <c r="L288" s="41">
        <f t="shared" si="11"/>
        <v>0</v>
      </c>
    </row>
    <row r="289" spans="1:12" ht="15">
      <c r="A289" s="20">
        <v>3132</v>
      </c>
      <c r="B289" s="18" t="s">
        <v>132</v>
      </c>
      <c r="C289" s="40">
        <v>84980</v>
      </c>
      <c r="D289" s="41"/>
      <c r="E289" s="41"/>
      <c r="F289" s="41"/>
      <c r="G289" s="41">
        <f t="shared" si="10"/>
        <v>84980</v>
      </c>
      <c r="H289" s="41"/>
      <c r="I289" s="41"/>
      <c r="J289" s="41"/>
      <c r="K289" s="41"/>
      <c r="L289" s="41">
        <f t="shared" si="11"/>
        <v>0</v>
      </c>
    </row>
    <row r="290" spans="1:12" ht="26.25">
      <c r="A290" s="20">
        <v>3142</v>
      </c>
      <c r="B290" s="18" t="s">
        <v>133</v>
      </c>
      <c r="C290" s="40">
        <f>J80</f>
        <v>0</v>
      </c>
      <c r="D290" s="41"/>
      <c r="E290" s="41"/>
      <c r="F290" s="41"/>
      <c r="G290" s="41">
        <f t="shared" si="10"/>
        <v>0</v>
      </c>
      <c r="H290" s="41"/>
      <c r="I290" s="41"/>
      <c r="J290" s="41"/>
      <c r="K290" s="41"/>
      <c r="L290" s="41">
        <f t="shared" si="11"/>
        <v>0</v>
      </c>
    </row>
    <row r="291" spans="1:15" ht="15">
      <c r="A291" s="4" t="s">
        <v>9</v>
      </c>
      <c r="B291" s="4" t="s">
        <v>12</v>
      </c>
      <c r="C291" s="40">
        <f aca="true" t="shared" si="13" ref="C291:L291">SUM(C278:C290)</f>
        <v>27280457</v>
      </c>
      <c r="D291" s="41">
        <f t="shared" si="13"/>
        <v>303958</v>
      </c>
      <c r="E291" s="41">
        <f t="shared" si="13"/>
        <v>303958</v>
      </c>
      <c r="F291" s="41">
        <f t="shared" si="13"/>
        <v>0</v>
      </c>
      <c r="G291" s="41">
        <f t="shared" si="13"/>
        <v>26976499</v>
      </c>
      <c r="H291" s="41">
        <f t="shared" si="13"/>
        <v>33147500</v>
      </c>
      <c r="I291" s="41">
        <f t="shared" si="13"/>
        <v>0</v>
      </c>
      <c r="J291" s="41">
        <f t="shared" si="13"/>
        <v>0</v>
      </c>
      <c r="K291" s="41">
        <f t="shared" si="13"/>
        <v>0</v>
      </c>
      <c r="L291" s="40">
        <f t="shared" si="13"/>
        <v>33147500</v>
      </c>
      <c r="O291" s="21"/>
    </row>
    <row r="294" spans="1:9" ht="15" customHeight="1">
      <c r="A294" s="120" t="s">
        <v>181</v>
      </c>
      <c r="B294" s="120"/>
      <c r="C294" s="120"/>
      <c r="D294" s="120"/>
      <c r="E294" s="120"/>
      <c r="F294" s="120"/>
      <c r="G294" s="120"/>
      <c r="H294" s="120"/>
      <c r="I294" s="120"/>
    </row>
    <row r="295" ht="15">
      <c r="I295" s="3" t="s">
        <v>3</v>
      </c>
    </row>
    <row r="296" spans="1:9" ht="136.5" customHeight="1">
      <c r="A296" s="4" t="s">
        <v>36</v>
      </c>
      <c r="B296" s="4" t="s">
        <v>5</v>
      </c>
      <c r="C296" s="4" t="s">
        <v>37</v>
      </c>
      <c r="D296" s="4" t="s">
        <v>47</v>
      </c>
      <c r="E296" s="4" t="s">
        <v>182</v>
      </c>
      <c r="F296" s="4" t="s">
        <v>183</v>
      </c>
      <c r="G296" s="4" t="s">
        <v>184</v>
      </c>
      <c r="H296" s="4" t="s">
        <v>48</v>
      </c>
      <c r="I296" s="4" t="s">
        <v>49</v>
      </c>
    </row>
    <row r="297" spans="1:9" ht="16.5" customHeight="1">
      <c r="A297" s="4">
        <v>1</v>
      </c>
      <c r="B297" s="4">
        <v>2</v>
      </c>
      <c r="C297" s="4">
        <v>3</v>
      </c>
      <c r="D297" s="4">
        <v>4</v>
      </c>
      <c r="E297" s="4">
        <v>5</v>
      </c>
      <c r="F297" s="4">
        <v>6</v>
      </c>
      <c r="G297" s="4">
        <v>7</v>
      </c>
      <c r="H297" s="4">
        <v>8</v>
      </c>
      <c r="I297" s="4">
        <v>9</v>
      </c>
    </row>
    <row r="298" spans="1:9" ht="15">
      <c r="A298" s="20">
        <v>2111</v>
      </c>
      <c r="B298" s="18" t="s">
        <v>120</v>
      </c>
      <c r="C298" s="40">
        <v>10123988</v>
      </c>
      <c r="D298" s="41">
        <v>10123988</v>
      </c>
      <c r="E298" s="4">
        <v>0</v>
      </c>
      <c r="F298" s="4">
        <v>0</v>
      </c>
      <c r="G298" s="4">
        <v>0</v>
      </c>
      <c r="H298" s="4"/>
      <c r="I298" s="4"/>
    </row>
    <row r="299" spans="1:9" ht="15">
      <c r="A299" s="20">
        <v>2120</v>
      </c>
      <c r="B299" s="18" t="s">
        <v>121</v>
      </c>
      <c r="C299" s="40">
        <v>2200132</v>
      </c>
      <c r="D299" s="41">
        <v>2200132</v>
      </c>
      <c r="E299" s="4">
        <v>0</v>
      </c>
      <c r="F299" s="4">
        <v>0</v>
      </c>
      <c r="G299" s="4">
        <v>0</v>
      </c>
      <c r="H299" s="4" t="s">
        <v>9</v>
      </c>
      <c r="I299" s="4" t="s">
        <v>9</v>
      </c>
    </row>
    <row r="300" spans="1:9" ht="26.25">
      <c r="A300" s="20">
        <v>2210</v>
      </c>
      <c r="B300" s="18" t="s">
        <v>122</v>
      </c>
      <c r="C300" s="40">
        <v>598026</v>
      </c>
      <c r="D300" s="41">
        <v>531319</v>
      </c>
      <c r="E300" s="4">
        <v>0</v>
      </c>
      <c r="F300" s="4">
        <v>0</v>
      </c>
      <c r="G300" s="4">
        <v>0</v>
      </c>
      <c r="H300" s="4"/>
      <c r="I300" s="4"/>
    </row>
    <row r="301" spans="1:9" ht="16.5" customHeight="1">
      <c r="A301" s="20">
        <v>2220</v>
      </c>
      <c r="B301" s="18" t="s">
        <v>123</v>
      </c>
      <c r="C301" s="40">
        <v>145200</v>
      </c>
      <c r="D301" s="41">
        <v>145200</v>
      </c>
      <c r="E301" s="4">
        <v>0</v>
      </c>
      <c r="F301" s="4">
        <v>0</v>
      </c>
      <c r="G301" s="4">
        <v>0</v>
      </c>
      <c r="H301" s="4" t="s">
        <v>9</v>
      </c>
      <c r="I301" s="4" t="s">
        <v>9</v>
      </c>
    </row>
    <row r="302" spans="1:9" ht="15">
      <c r="A302" s="20">
        <v>2230</v>
      </c>
      <c r="B302" s="18" t="s">
        <v>124</v>
      </c>
      <c r="C302" s="40">
        <v>1037230</v>
      </c>
      <c r="D302" s="41">
        <v>1037230</v>
      </c>
      <c r="E302" s="4">
        <v>0</v>
      </c>
      <c r="F302" s="4">
        <v>0</v>
      </c>
      <c r="G302" s="4">
        <v>0</v>
      </c>
      <c r="H302" s="4" t="s">
        <v>9</v>
      </c>
      <c r="I302" s="4" t="s">
        <v>9</v>
      </c>
    </row>
    <row r="303" spans="1:9" ht="15">
      <c r="A303" s="20">
        <v>2240</v>
      </c>
      <c r="B303" s="18" t="s">
        <v>125</v>
      </c>
      <c r="C303" s="40">
        <v>475230</v>
      </c>
      <c r="D303" s="41">
        <v>460936</v>
      </c>
      <c r="E303" s="4">
        <v>0</v>
      </c>
      <c r="F303" s="4">
        <v>0</v>
      </c>
      <c r="G303" s="4">
        <v>0</v>
      </c>
      <c r="H303" s="4"/>
      <c r="I303" s="4"/>
    </row>
    <row r="304" spans="1:9" ht="15">
      <c r="A304" s="20">
        <v>2250</v>
      </c>
      <c r="B304" s="18" t="s">
        <v>126</v>
      </c>
      <c r="C304" s="40">
        <v>3935</v>
      </c>
      <c r="D304" s="41">
        <v>3634</v>
      </c>
      <c r="E304" s="4">
        <v>0</v>
      </c>
      <c r="F304" s="4">
        <v>0</v>
      </c>
      <c r="G304" s="4">
        <v>0</v>
      </c>
      <c r="H304" s="4"/>
      <c r="I304" s="4"/>
    </row>
    <row r="305" spans="1:9" ht="26.25">
      <c r="A305" s="20">
        <v>2270</v>
      </c>
      <c r="B305" s="18" t="s">
        <v>127</v>
      </c>
      <c r="C305" s="40">
        <v>1787737</v>
      </c>
      <c r="D305" s="41">
        <v>1565069</v>
      </c>
      <c r="E305" s="4">
        <v>0</v>
      </c>
      <c r="F305" s="4">
        <v>0</v>
      </c>
      <c r="G305" s="4">
        <v>0</v>
      </c>
      <c r="H305" s="4"/>
      <c r="I305" s="4"/>
    </row>
    <row r="306" spans="1:9" ht="39">
      <c r="A306" s="20">
        <v>2282</v>
      </c>
      <c r="B306" s="18" t="s">
        <v>128</v>
      </c>
      <c r="C306" s="40">
        <v>37715</v>
      </c>
      <c r="D306" s="41">
        <v>37715</v>
      </c>
      <c r="E306" s="4">
        <v>0</v>
      </c>
      <c r="F306" s="4">
        <v>0</v>
      </c>
      <c r="G306" s="4">
        <v>0</v>
      </c>
      <c r="H306" s="4"/>
      <c r="I306" s="4"/>
    </row>
    <row r="307" spans="1:9" ht="15">
      <c r="A307" s="19">
        <v>2800</v>
      </c>
      <c r="B307" s="18" t="s">
        <v>130</v>
      </c>
      <c r="C307" s="40">
        <v>1311</v>
      </c>
      <c r="D307" s="41">
        <v>1311</v>
      </c>
      <c r="E307" s="4">
        <v>0</v>
      </c>
      <c r="F307" s="4">
        <v>0</v>
      </c>
      <c r="G307" s="4">
        <v>0</v>
      </c>
      <c r="H307" s="4" t="s">
        <v>9</v>
      </c>
      <c r="I307" s="4" t="s">
        <v>9</v>
      </c>
    </row>
    <row r="308" spans="1:9" ht="26.25">
      <c r="A308" s="20">
        <v>3110</v>
      </c>
      <c r="B308" s="18" t="s">
        <v>131</v>
      </c>
      <c r="C308" s="40"/>
      <c r="D308" s="41"/>
      <c r="E308" s="4"/>
      <c r="F308" s="4"/>
      <c r="G308" s="4"/>
      <c r="H308" s="4"/>
      <c r="I308" s="4"/>
    </row>
    <row r="309" spans="1:9" ht="16.5" customHeight="1">
      <c r="A309" s="20">
        <v>3132</v>
      </c>
      <c r="B309" s="18" t="s">
        <v>132</v>
      </c>
      <c r="C309" s="40"/>
      <c r="D309" s="41"/>
      <c r="E309" s="4"/>
      <c r="F309" s="4"/>
      <c r="G309" s="4"/>
      <c r="H309" s="4" t="s">
        <v>9</v>
      </c>
      <c r="I309" s="4" t="s">
        <v>9</v>
      </c>
    </row>
    <row r="310" spans="1:9" ht="26.25">
      <c r="A310" s="20">
        <v>3142</v>
      </c>
      <c r="B310" s="18" t="s">
        <v>133</v>
      </c>
      <c r="C310" s="40"/>
      <c r="D310" s="41"/>
      <c r="E310" s="4"/>
      <c r="F310" s="4"/>
      <c r="G310" s="4"/>
      <c r="H310" s="4" t="s">
        <v>9</v>
      </c>
      <c r="I310" s="4" t="s">
        <v>9</v>
      </c>
    </row>
    <row r="311" spans="1:9" ht="15">
      <c r="A311" s="4" t="s">
        <v>9</v>
      </c>
      <c r="B311" s="4" t="s">
        <v>12</v>
      </c>
      <c r="C311" s="41">
        <f>SUM(C298:C310)</f>
        <v>16410504</v>
      </c>
      <c r="D311" s="41">
        <f>SUM(D298:D310)</f>
        <v>16106534</v>
      </c>
      <c r="E311" s="4">
        <f>SUM(E298:E310)</f>
        <v>0</v>
      </c>
      <c r="F311" s="4">
        <f>SUM(F298:F310)</f>
        <v>0</v>
      </c>
      <c r="G311" s="4">
        <f>SUM(G298:G310)</f>
        <v>0</v>
      </c>
      <c r="H311" s="4" t="s">
        <v>9</v>
      </c>
      <c r="I311" s="4" t="s">
        <v>9</v>
      </c>
    </row>
    <row r="314" spans="1:9" ht="15" customHeight="1">
      <c r="A314" s="133" t="s">
        <v>185</v>
      </c>
      <c r="B314" s="133"/>
      <c r="C314" s="133"/>
      <c r="D314" s="133"/>
      <c r="E314" s="133"/>
      <c r="F314" s="133"/>
      <c r="G314" s="133"/>
      <c r="H314" s="133"/>
      <c r="I314" s="133"/>
    </row>
    <row r="315" spans="1:9" ht="63" customHeight="1">
      <c r="A315" s="110" t="s">
        <v>195</v>
      </c>
      <c r="B315" s="112"/>
      <c r="C315" s="112"/>
      <c r="D315" s="112"/>
      <c r="E315" s="112"/>
      <c r="F315" s="112"/>
      <c r="G315" s="112"/>
      <c r="H315" s="112"/>
      <c r="I315" s="112"/>
    </row>
    <row r="316" spans="1:9" ht="45.75" customHeight="1">
      <c r="A316" s="114" t="s">
        <v>186</v>
      </c>
      <c r="B316" s="114"/>
      <c r="C316" s="114"/>
      <c r="D316" s="114"/>
      <c r="E316" s="114"/>
      <c r="F316" s="114"/>
      <c r="G316" s="114"/>
      <c r="H316" s="114"/>
      <c r="I316" s="114"/>
    </row>
    <row r="317" spans="1:9" ht="87" customHeight="1">
      <c r="A317" s="110" t="s">
        <v>231</v>
      </c>
      <c r="B317" s="113"/>
      <c r="C317" s="113"/>
      <c r="D317" s="113"/>
      <c r="E317" s="113"/>
      <c r="F317" s="113"/>
      <c r="G317" s="113"/>
      <c r="H317" s="113"/>
      <c r="I317" s="113"/>
    </row>
    <row r="318" spans="1:9" s="12" customFormat="1" ht="12.75" customHeight="1">
      <c r="A318" s="128" t="s">
        <v>75</v>
      </c>
      <c r="B318" s="128"/>
      <c r="C318" s="10"/>
      <c r="D318" s="11"/>
      <c r="G318" s="108" t="s">
        <v>78</v>
      </c>
      <c r="H318" s="108"/>
      <c r="I318" s="108"/>
    </row>
    <row r="319" spans="1:9" s="8" customFormat="1" ht="15" customHeight="1">
      <c r="A319" s="9"/>
      <c r="D319" s="7" t="s">
        <v>50</v>
      </c>
      <c r="G319" s="127" t="s">
        <v>51</v>
      </c>
      <c r="H319" s="127"/>
      <c r="I319" s="127"/>
    </row>
    <row r="320" spans="1:9" s="12" customFormat="1" ht="12.75" customHeight="1">
      <c r="A320" s="128" t="s">
        <v>76</v>
      </c>
      <c r="B320" s="128"/>
      <c r="C320" s="10"/>
      <c r="D320" s="11"/>
      <c r="G320" s="108" t="s">
        <v>77</v>
      </c>
      <c r="H320" s="108"/>
      <c r="I320" s="108"/>
    </row>
    <row r="321" spans="1:9" s="8" customFormat="1" ht="15" customHeight="1">
      <c r="A321" s="9"/>
      <c r="D321" s="7" t="s">
        <v>50</v>
      </c>
      <c r="G321" s="127" t="s">
        <v>51</v>
      </c>
      <c r="H321" s="127"/>
      <c r="I321" s="127"/>
    </row>
  </sheetData>
  <sheetProtection/>
  <mergeCells count="183">
    <mergeCell ref="G319:I319"/>
    <mergeCell ref="A320:B320"/>
    <mergeCell ref="G320:I320"/>
    <mergeCell ref="G321:I321"/>
    <mergeCell ref="A294:I294"/>
    <mergeCell ref="A314:I314"/>
    <mergeCell ref="A315:I315"/>
    <mergeCell ref="A316:I316"/>
    <mergeCell ref="A317:I317"/>
    <mergeCell ref="A318:B318"/>
    <mergeCell ref="G318:I318"/>
    <mergeCell ref="E275:F275"/>
    <mergeCell ref="G275:G276"/>
    <mergeCell ref="H275:H276"/>
    <mergeCell ref="I275:I276"/>
    <mergeCell ref="J275:K275"/>
    <mergeCell ref="L275:L276"/>
    <mergeCell ref="G253:G254"/>
    <mergeCell ref="H253:I253"/>
    <mergeCell ref="J253:J254"/>
    <mergeCell ref="A272:L272"/>
    <mergeCell ref="A274:A276"/>
    <mergeCell ref="B274:B276"/>
    <mergeCell ref="C274:G274"/>
    <mergeCell ref="H274:L274"/>
    <mergeCell ref="C275:C276"/>
    <mergeCell ref="D275:D276"/>
    <mergeCell ref="A248:J248"/>
    <mergeCell ref="A249:M249"/>
    <mergeCell ref="A250:J250"/>
    <mergeCell ref="A251:J251"/>
    <mergeCell ref="A253:A254"/>
    <mergeCell ref="B253:B254"/>
    <mergeCell ref="C253:C254"/>
    <mergeCell ref="D253:D254"/>
    <mergeCell ref="E253:E254"/>
    <mergeCell ref="F253:F254"/>
    <mergeCell ref="A239:M239"/>
    <mergeCell ref="A241:A242"/>
    <mergeCell ref="B241:B242"/>
    <mergeCell ref="C241:C242"/>
    <mergeCell ref="D241:E241"/>
    <mergeCell ref="F241:G241"/>
    <mergeCell ref="H241:I241"/>
    <mergeCell ref="J241:K241"/>
    <mergeCell ref="L241:M241"/>
    <mergeCell ref="A230:I230"/>
    <mergeCell ref="A232:A233"/>
    <mergeCell ref="B232:B233"/>
    <mergeCell ref="C232:C233"/>
    <mergeCell ref="D232:F232"/>
    <mergeCell ref="G232:I232"/>
    <mergeCell ref="A222:L222"/>
    <mergeCell ref="A224:A225"/>
    <mergeCell ref="B224:B225"/>
    <mergeCell ref="C224:C225"/>
    <mergeCell ref="D224:F224"/>
    <mergeCell ref="G224:I224"/>
    <mergeCell ref="J224:L224"/>
    <mergeCell ref="I209:J209"/>
    <mergeCell ref="K209:K210"/>
    <mergeCell ref="L209:L210"/>
    <mergeCell ref="M209:M210"/>
    <mergeCell ref="N209:N210"/>
    <mergeCell ref="A221:L221"/>
    <mergeCell ref="A206:N206"/>
    <mergeCell ref="A208:A210"/>
    <mergeCell ref="B208:B210"/>
    <mergeCell ref="C208:F208"/>
    <mergeCell ref="G208:J208"/>
    <mergeCell ref="K208:L208"/>
    <mergeCell ref="M208:N208"/>
    <mergeCell ref="C209:D209"/>
    <mergeCell ref="E209:F209"/>
    <mergeCell ref="G209:H209"/>
    <mergeCell ref="H171:J171"/>
    <mergeCell ref="D176:D183"/>
    <mergeCell ref="A193:K193"/>
    <mergeCell ref="A195:A196"/>
    <mergeCell ref="B195:C195"/>
    <mergeCell ref="D195:E195"/>
    <mergeCell ref="F195:G195"/>
    <mergeCell ref="H195:I195"/>
    <mergeCell ref="J195:K195"/>
    <mergeCell ref="K146:M146"/>
    <mergeCell ref="D151:D158"/>
    <mergeCell ref="A169:J169"/>
    <mergeCell ref="A171:A172"/>
    <mergeCell ref="B171:B172"/>
    <mergeCell ref="C171:C172"/>
    <mergeCell ref="D171:D172"/>
    <mergeCell ref="E171:G171"/>
    <mergeCell ref="A146:A147"/>
    <mergeCell ref="B146:B147"/>
    <mergeCell ref="C146:C147"/>
    <mergeCell ref="D146:D147"/>
    <mergeCell ref="E146:G146"/>
    <mergeCell ref="H146:J146"/>
    <mergeCell ref="A135:A136"/>
    <mergeCell ref="B135:B136"/>
    <mergeCell ref="C135:F135"/>
    <mergeCell ref="G135:J135"/>
    <mergeCell ref="A143:M143"/>
    <mergeCell ref="A144:M144"/>
    <mergeCell ref="A124:A125"/>
    <mergeCell ref="B124:B125"/>
    <mergeCell ref="C124:F124"/>
    <mergeCell ref="G124:J124"/>
    <mergeCell ref="K124:N124"/>
    <mergeCell ref="A133:J133"/>
    <mergeCell ref="A115:A116"/>
    <mergeCell ref="B115:B116"/>
    <mergeCell ref="C115:F115"/>
    <mergeCell ref="G115:J115"/>
    <mergeCell ref="A121:N121"/>
    <mergeCell ref="A122:N122"/>
    <mergeCell ref="A92:J92"/>
    <mergeCell ref="A94:A95"/>
    <mergeCell ref="B94:B95"/>
    <mergeCell ref="C94:F94"/>
    <mergeCell ref="G94:J94"/>
    <mergeCell ref="A113:J113"/>
    <mergeCell ref="A84:N84"/>
    <mergeCell ref="A86:A87"/>
    <mergeCell ref="B86:B87"/>
    <mergeCell ref="C86:F86"/>
    <mergeCell ref="G86:J86"/>
    <mergeCell ref="K86:N86"/>
    <mergeCell ref="A63:N63"/>
    <mergeCell ref="A65:A66"/>
    <mergeCell ref="B65:B66"/>
    <mergeCell ref="C65:F65"/>
    <mergeCell ref="G65:J65"/>
    <mergeCell ref="K65:N65"/>
    <mergeCell ref="A48:J48"/>
    <mergeCell ref="A50:A51"/>
    <mergeCell ref="B50:B51"/>
    <mergeCell ref="C50:F50"/>
    <mergeCell ref="G50:J50"/>
    <mergeCell ref="A62:N62"/>
    <mergeCell ref="A34:N34"/>
    <mergeCell ref="A36:A37"/>
    <mergeCell ref="B36:B37"/>
    <mergeCell ref="C36:F36"/>
    <mergeCell ref="G36:J36"/>
    <mergeCell ref="K36:N36"/>
    <mergeCell ref="A29:P29"/>
    <mergeCell ref="A30:P30"/>
    <mergeCell ref="A31:P31"/>
    <mergeCell ref="A32:P32"/>
    <mergeCell ref="A33:N33"/>
    <mergeCell ref="A28:P28"/>
    <mergeCell ref="GC22:IA22"/>
    <mergeCell ref="A23:P23"/>
    <mergeCell ref="A24:P24"/>
    <mergeCell ref="A27:P27"/>
    <mergeCell ref="A25:P25"/>
    <mergeCell ref="A26:P26"/>
    <mergeCell ref="A20:P20"/>
    <mergeCell ref="A21:P21"/>
    <mergeCell ref="A22:P22"/>
    <mergeCell ref="AG22:CD22"/>
    <mergeCell ref="CE22:EC22"/>
    <mergeCell ref="ED22:GB22"/>
    <mergeCell ref="A14:N14"/>
    <mergeCell ref="A15:N15"/>
    <mergeCell ref="A16:N16"/>
    <mergeCell ref="A17:N17"/>
    <mergeCell ref="A18:H18"/>
    <mergeCell ref="A19:N19"/>
    <mergeCell ref="A10:N10"/>
    <mergeCell ref="O10:P10"/>
    <mergeCell ref="A11:L11"/>
    <mergeCell ref="M11:P11"/>
    <mergeCell ref="A12:L12"/>
    <mergeCell ref="M12:P12"/>
    <mergeCell ref="A6:P6"/>
    <mergeCell ref="A7:N7"/>
    <mergeCell ref="O7:P7"/>
    <mergeCell ref="A8:N8"/>
    <mergeCell ref="O8:P8"/>
    <mergeCell ref="A9:N9"/>
    <mergeCell ref="O9:P9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96"/>
  <sheetViews>
    <sheetView zoomScalePageLayoutView="0" workbookViewId="0" topLeftCell="A283">
      <selection activeCell="J174" sqref="J174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233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232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26.25" customHeight="1">
      <c r="A15" s="114" t="s">
        <v>249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45" customHeight="1">
      <c r="A16" s="114" t="s">
        <v>250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05" t="s">
        <v>89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1" customHeight="1">
      <c r="A21" s="105" t="s">
        <v>236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5" customFormat="1" ht="18.75" customHeight="1">
      <c r="A22" s="105" t="s">
        <v>238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236" s="15" customFormat="1" ht="22.5" customHeight="1">
      <c r="A23" s="105" t="s">
        <v>237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32" s="15" customFormat="1" ht="18" customHeight="1">
      <c r="A24" s="105" t="s">
        <v>239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5" customFormat="1" ht="21" customHeight="1">
      <c r="A25" s="105" t="s">
        <v>240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5" customFormat="1" ht="18" customHeight="1">
      <c r="A26" s="105" t="s">
        <v>241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5" customFormat="1" ht="24" customHeight="1">
      <c r="A27" s="105" t="s">
        <v>242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5" customFormat="1" ht="18.75" customHeight="1">
      <c r="A28" s="105" t="s">
        <v>243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3" customFormat="1" ht="18" customHeight="1">
      <c r="A29" s="105" t="s">
        <v>244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3" customFormat="1" ht="21" customHeight="1">
      <c r="A30" s="105" t="s">
        <v>245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3" customFormat="1" ht="30.75" customHeight="1">
      <c r="A31" s="105" t="s">
        <v>246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3" customFormat="1" ht="16.5" customHeight="1">
      <c r="A32" s="105" t="s">
        <v>247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s="13" customFormat="1" ht="30.75" customHeight="1">
      <c r="A33" s="105" t="s">
        <v>248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13" customFormat="1" ht="30.75" customHeight="1">
      <c r="A34" s="105" t="s">
        <v>234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s="15" customFormat="1" ht="22.5" customHeight="1">
      <c r="A35" s="105" t="s">
        <v>235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14" ht="15">
      <c r="A36" s="114" t="s">
        <v>72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spans="1:14" ht="15">
      <c r="A37" s="114" t="s">
        <v>111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ht="15">
      <c r="N38" s="3" t="s">
        <v>3</v>
      </c>
    </row>
    <row r="39" spans="1:14" ht="15">
      <c r="A39" s="109" t="s">
        <v>4</v>
      </c>
      <c r="B39" s="109" t="s">
        <v>5</v>
      </c>
      <c r="C39" s="109" t="s">
        <v>80</v>
      </c>
      <c r="D39" s="109"/>
      <c r="E39" s="109"/>
      <c r="F39" s="109"/>
      <c r="G39" s="109" t="s">
        <v>81</v>
      </c>
      <c r="H39" s="109"/>
      <c r="I39" s="109"/>
      <c r="J39" s="109"/>
      <c r="K39" s="109" t="s">
        <v>82</v>
      </c>
      <c r="L39" s="109"/>
      <c r="M39" s="109"/>
      <c r="N39" s="109"/>
    </row>
    <row r="40" spans="1:14" ht="68.25" customHeight="1">
      <c r="A40" s="109"/>
      <c r="B40" s="109"/>
      <c r="C40" s="4" t="s">
        <v>6</v>
      </c>
      <c r="D40" s="4" t="s">
        <v>7</v>
      </c>
      <c r="E40" s="4" t="s">
        <v>8</v>
      </c>
      <c r="F40" s="4" t="s">
        <v>54</v>
      </c>
      <c r="G40" s="4" t="s">
        <v>6</v>
      </c>
      <c r="H40" s="4" t="s">
        <v>7</v>
      </c>
      <c r="I40" s="4" t="s">
        <v>8</v>
      </c>
      <c r="J40" s="4" t="s">
        <v>52</v>
      </c>
      <c r="K40" s="4" t="s">
        <v>6</v>
      </c>
      <c r="L40" s="4" t="s">
        <v>7</v>
      </c>
      <c r="M40" s="4" t="s">
        <v>8</v>
      </c>
      <c r="N40" s="4" t="s">
        <v>53</v>
      </c>
    </row>
    <row r="41" spans="1:14" ht="15">
      <c r="A41" s="4">
        <v>1</v>
      </c>
      <c r="B41" s="4">
        <v>2</v>
      </c>
      <c r="C41" s="4">
        <v>3</v>
      </c>
      <c r="D41" s="4">
        <v>4</v>
      </c>
      <c r="E41" s="4">
        <v>5</v>
      </c>
      <c r="F41" s="4">
        <v>6</v>
      </c>
      <c r="G41" s="4">
        <v>7</v>
      </c>
      <c r="H41" s="4">
        <v>8</v>
      </c>
      <c r="I41" s="4">
        <v>9</v>
      </c>
      <c r="J41" s="4">
        <v>10</v>
      </c>
      <c r="K41" s="4">
        <v>11</v>
      </c>
      <c r="L41" s="4">
        <v>12</v>
      </c>
      <c r="M41" s="4">
        <v>13</v>
      </c>
      <c r="N41" s="4">
        <v>14</v>
      </c>
    </row>
    <row r="42" spans="1:14" ht="30">
      <c r="A42" s="4">
        <v>25010000</v>
      </c>
      <c r="B42" s="5" t="s">
        <v>10</v>
      </c>
      <c r="C42" s="41">
        <v>750200</v>
      </c>
      <c r="D42" s="41" t="s">
        <v>11</v>
      </c>
      <c r="E42" s="41" t="s">
        <v>11</v>
      </c>
      <c r="F42" s="41">
        <f>C42</f>
        <v>750200</v>
      </c>
      <c r="G42" s="41">
        <v>1002090</v>
      </c>
      <c r="H42" s="41" t="s">
        <v>11</v>
      </c>
      <c r="I42" s="41" t="s">
        <v>11</v>
      </c>
      <c r="J42" s="41">
        <f>G42</f>
        <v>1002090</v>
      </c>
      <c r="K42" s="41">
        <v>1109700</v>
      </c>
      <c r="L42" s="41" t="s">
        <v>11</v>
      </c>
      <c r="M42" s="41" t="s">
        <v>11</v>
      </c>
      <c r="N42" s="41">
        <f>K42</f>
        <v>1109700</v>
      </c>
    </row>
    <row r="43" spans="1:14" ht="30">
      <c r="A43" s="4" t="s">
        <v>193</v>
      </c>
      <c r="B43" s="5" t="s">
        <v>191</v>
      </c>
      <c r="C43" s="41" t="s">
        <v>11</v>
      </c>
      <c r="D43" s="41"/>
      <c r="E43" s="41"/>
      <c r="F43" s="41"/>
      <c r="G43" s="41" t="s">
        <v>11</v>
      </c>
      <c r="H43" s="47"/>
      <c r="I43" s="41"/>
      <c r="J43" s="41"/>
      <c r="K43" s="41" t="s">
        <v>11</v>
      </c>
      <c r="L43" s="41"/>
      <c r="M43" s="41"/>
      <c r="N43" s="41"/>
    </row>
    <row r="44" spans="1:14" ht="45">
      <c r="A44" s="4" t="s">
        <v>194</v>
      </c>
      <c r="B44" s="5" t="s">
        <v>192</v>
      </c>
      <c r="C44" s="41" t="s">
        <v>11</v>
      </c>
      <c r="D44" s="41"/>
      <c r="E44" s="41"/>
      <c r="F44" s="41"/>
      <c r="G44" s="41" t="s">
        <v>11</v>
      </c>
      <c r="H44" s="41"/>
      <c r="I44" s="41"/>
      <c r="J44" s="41"/>
      <c r="K44" s="41" t="s">
        <v>11</v>
      </c>
      <c r="L44" s="41"/>
      <c r="M44" s="41"/>
      <c r="N44" s="41"/>
    </row>
    <row r="45" spans="1:14" ht="30">
      <c r="A45" s="4">
        <v>25020100</v>
      </c>
      <c r="B45" s="5" t="s">
        <v>190</v>
      </c>
      <c r="C45" s="41" t="s">
        <v>11</v>
      </c>
      <c r="D45" s="41">
        <v>17575</v>
      </c>
      <c r="E45" s="41" t="s">
        <v>9</v>
      </c>
      <c r="F45" s="41">
        <f>D45</f>
        <v>17575</v>
      </c>
      <c r="G45" s="41" t="s">
        <v>11</v>
      </c>
      <c r="H45" s="47"/>
      <c r="I45" s="41" t="s">
        <v>9</v>
      </c>
      <c r="J45" s="41"/>
      <c r="K45" s="41" t="s">
        <v>11</v>
      </c>
      <c r="L45" s="41" t="s">
        <v>9</v>
      </c>
      <c r="M45" s="41" t="s">
        <v>9</v>
      </c>
      <c r="N45" s="41"/>
    </row>
    <row r="46" spans="1:14" ht="45">
      <c r="A46" s="4">
        <v>602400</v>
      </c>
      <c r="B46" s="5" t="s">
        <v>83</v>
      </c>
      <c r="C46" s="41" t="s">
        <v>11</v>
      </c>
      <c r="D46" s="41"/>
      <c r="E46" s="41"/>
      <c r="F46" s="41">
        <f>D46</f>
        <v>0</v>
      </c>
      <c r="G46" s="41" t="s">
        <v>11</v>
      </c>
      <c r="H46" s="41"/>
      <c r="I46" s="41"/>
      <c r="J46" s="41">
        <f>H46</f>
        <v>0</v>
      </c>
      <c r="K46" s="41" t="s">
        <v>11</v>
      </c>
      <c r="L46" s="41">
        <v>20000</v>
      </c>
      <c r="M46" s="41">
        <v>20000</v>
      </c>
      <c r="N46" s="41">
        <f>L46</f>
        <v>20000</v>
      </c>
    </row>
    <row r="47" spans="1:14" ht="15">
      <c r="A47" s="4" t="s">
        <v>9</v>
      </c>
      <c r="B47" s="4" t="s">
        <v>12</v>
      </c>
      <c r="C47" s="41">
        <f>C42</f>
        <v>750200</v>
      </c>
      <c r="D47" s="41">
        <f>SUM(D43:D46)</f>
        <v>17575</v>
      </c>
      <c r="E47" s="41">
        <f>SUM(E43:E46)</f>
        <v>0</v>
      </c>
      <c r="F47" s="41">
        <f>SUM(F42:F46)</f>
        <v>767775</v>
      </c>
      <c r="G47" s="41">
        <f>G42</f>
        <v>1002090</v>
      </c>
      <c r="H47" s="41">
        <f>SUM(H43:H46)</f>
        <v>0</v>
      </c>
      <c r="I47" s="41">
        <f>SUM(I43:I46)</f>
        <v>0</v>
      </c>
      <c r="J47" s="41">
        <f>SUM(J42:J46)</f>
        <v>1002090</v>
      </c>
      <c r="K47" s="41">
        <f>K42</f>
        <v>1109700</v>
      </c>
      <c r="L47" s="41">
        <f>SUM(L43:L46)</f>
        <v>20000</v>
      </c>
      <c r="M47" s="41">
        <f>SUM(M43:M46)</f>
        <v>20000</v>
      </c>
      <c r="N47" s="41">
        <f>SUM(N42:N46)</f>
        <v>1129700</v>
      </c>
    </row>
    <row r="49" spans="1:10" ht="15">
      <c r="A49" s="120" t="s">
        <v>110</v>
      </c>
      <c r="B49" s="120"/>
      <c r="C49" s="120"/>
      <c r="D49" s="120"/>
      <c r="E49" s="120"/>
      <c r="F49" s="120"/>
      <c r="G49" s="120"/>
      <c r="H49" s="120"/>
      <c r="I49" s="120"/>
      <c r="J49" s="120"/>
    </row>
    <row r="50" ht="15">
      <c r="J50" s="3" t="s">
        <v>3</v>
      </c>
    </row>
    <row r="51" spans="1:10" ht="15">
      <c r="A51" s="109" t="s">
        <v>4</v>
      </c>
      <c r="B51" s="109" t="s">
        <v>5</v>
      </c>
      <c r="C51" s="109" t="s">
        <v>103</v>
      </c>
      <c r="D51" s="109"/>
      <c r="E51" s="109"/>
      <c r="F51" s="109"/>
      <c r="G51" s="109" t="s">
        <v>104</v>
      </c>
      <c r="H51" s="109"/>
      <c r="I51" s="109"/>
      <c r="J51" s="109"/>
    </row>
    <row r="52" spans="1:10" ht="60.75" customHeight="1">
      <c r="A52" s="109"/>
      <c r="B52" s="109"/>
      <c r="C52" s="4" t="s">
        <v>6</v>
      </c>
      <c r="D52" s="4" t="s">
        <v>7</v>
      </c>
      <c r="E52" s="4" t="s">
        <v>8</v>
      </c>
      <c r="F52" s="4" t="s">
        <v>54</v>
      </c>
      <c r="G52" s="4" t="s">
        <v>6</v>
      </c>
      <c r="H52" s="4" t="s">
        <v>7</v>
      </c>
      <c r="I52" s="4" t="s">
        <v>8</v>
      </c>
      <c r="J52" s="4" t="s">
        <v>52</v>
      </c>
    </row>
    <row r="53" spans="1:10" ht="15">
      <c r="A53" s="4">
        <v>1</v>
      </c>
      <c r="B53" s="4">
        <v>2</v>
      </c>
      <c r="C53" s="4">
        <v>3</v>
      </c>
      <c r="D53" s="4">
        <v>4</v>
      </c>
      <c r="E53" s="4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</row>
    <row r="54" spans="1:10" ht="30">
      <c r="A54" s="5" t="s">
        <v>9</v>
      </c>
      <c r="B54" s="5" t="s">
        <v>10</v>
      </c>
      <c r="C54" s="41">
        <v>1171843</v>
      </c>
      <c r="D54" s="4" t="s">
        <v>11</v>
      </c>
      <c r="E54" s="4" t="s">
        <v>9</v>
      </c>
      <c r="F54" s="41">
        <f>C54</f>
        <v>1171843</v>
      </c>
      <c r="G54" s="41">
        <v>1230435</v>
      </c>
      <c r="H54" s="4" t="s">
        <v>11</v>
      </c>
      <c r="I54" s="4" t="s">
        <v>9</v>
      </c>
      <c r="J54" s="40">
        <f>G54</f>
        <v>1230435</v>
      </c>
    </row>
    <row r="55" spans="1:10" ht="30">
      <c r="A55" s="4" t="s">
        <v>193</v>
      </c>
      <c r="B55" s="5" t="s">
        <v>191</v>
      </c>
      <c r="C55" s="4"/>
      <c r="D55" s="4"/>
      <c r="E55" s="4"/>
      <c r="F55" s="4"/>
      <c r="G55" s="4"/>
      <c r="H55" s="4"/>
      <c r="I55" s="4"/>
      <c r="J55" s="5"/>
    </row>
    <row r="56" spans="1:10" ht="45">
      <c r="A56" s="4" t="s">
        <v>194</v>
      </c>
      <c r="B56" s="5" t="s">
        <v>192</v>
      </c>
      <c r="C56" s="4"/>
      <c r="D56" s="4"/>
      <c r="E56" s="4"/>
      <c r="F56" s="4"/>
      <c r="G56" s="4"/>
      <c r="H56" s="4"/>
      <c r="I56" s="4"/>
      <c r="J56" s="5"/>
    </row>
    <row r="57" spans="1:10" ht="30">
      <c r="A57" s="4">
        <v>25020100</v>
      </c>
      <c r="B57" s="5" t="s">
        <v>190</v>
      </c>
      <c r="C57" s="4" t="s">
        <v>11</v>
      </c>
      <c r="D57" s="4" t="s">
        <v>9</v>
      </c>
      <c r="E57" s="4" t="s">
        <v>9</v>
      </c>
      <c r="F57" s="4"/>
      <c r="G57" s="4" t="s">
        <v>11</v>
      </c>
      <c r="H57" s="4" t="s">
        <v>9</v>
      </c>
      <c r="I57" s="4" t="s">
        <v>9</v>
      </c>
      <c r="J57" s="5" t="s">
        <v>9</v>
      </c>
    </row>
    <row r="58" spans="1:10" ht="45">
      <c r="A58" s="4">
        <v>602400</v>
      </c>
      <c r="B58" s="5" t="s">
        <v>83</v>
      </c>
      <c r="C58" s="4" t="s">
        <v>11</v>
      </c>
      <c r="D58" s="4" t="s">
        <v>9</v>
      </c>
      <c r="E58" s="4" t="s">
        <v>9</v>
      </c>
      <c r="F58" s="4"/>
      <c r="G58" s="4" t="s">
        <v>11</v>
      </c>
      <c r="H58" s="4" t="s">
        <v>9</v>
      </c>
      <c r="I58" s="4" t="s">
        <v>9</v>
      </c>
      <c r="J58" s="5" t="s">
        <v>9</v>
      </c>
    </row>
    <row r="59" spans="1:10" ht="15">
      <c r="A59" s="5" t="s">
        <v>9</v>
      </c>
      <c r="B59" s="4" t="s">
        <v>12</v>
      </c>
      <c r="C59" s="41">
        <v>1171843</v>
      </c>
      <c r="D59" s="5" t="s">
        <v>9</v>
      </c>
      <c r="E59" s="5" t="s">
        <v>9</v>
      </c>
      <c r="F59" s="41">
        <f>C59</f>
        <v>1171843</v>
      </c>
      <c r="G59" s="41">
        <f>G54</f>
        <v>1230435</v>
      </c>
      <c r="H59" s="5" t="s">
        <v>9</v>
      </c>
      <c r="I59" s="5" t="s">
        <v>9</v>
      </c>
      <c r="J59" s="41">
        <f>J54</f>
        <v>1230435</v>
      </c>
    </row>
    <row r="62" spans="1:14" ht="15">
      <c r="A62" s="114" t="s">
        <v>13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1:14" ht="15">
      <c r="A63" s="114" t="s">
        <v>105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1:14" ht="15">
      <c r="A64" s="3"/>
      <c r="N64" s="3" t="s">
        <v>3</v>
      </c>
    </row>
    <row r="65" spans="1:14" ht="21.75" customHeight="1">
      <c r="A65" s="109" t="s">
        <v>14</v>
      </c>
      <c r="B65" s="109" t="s">
        <v>5</v>
      </c>
      <c r="C65" s="109" t="s">
        <v>80</v>
      </c>
      <c r="D65" s="109"/>
      <c r="E65" s="109"/>
      <c r="F65" s="109"/>
      <c r="G65" s="109" t="s">
        <v>81</v>
      </c>
      <c r="H65" s="109"/>
      <c r="I65" s="109"/>
      <c r="J65" s="109"/>
      <c r="K65" s="109" t="s">
        <v>82</v>
      </c>
      <c r="L65" s="109"/>
      <c r="M65" s="109"/>
      <c r="N65" s="109"/>
    </row>
    <row r="66" spans="1:14" ht="63" customHeight="1">
      <c r="A66" s="109"/>
      <c r="B66" s="109"/>
      <c r="C66" s="4" t="s">
        <v>6</v>
      </c>
      <c r="D66" s="4" t="s">
        <v>7</v>
      </c>
      <c r="E66" s="4" t="s">
        <v>8</v>
      </c>
      <c r="F66" s="4" t="s">
        <v>54</v>
      </c>
      <c r="G66" s="4" t="s">
        <v>6</v>
      </c>
      <c r="H66" s="4" t="s">
        <v>7</v>
      </c>
      <c r="I66" s="4" t="s">
        <v>8</v>
      </c>
      <c r="J66" s="4" t="s">
        <v>52</v>
      </c>
      <c r="K66" s="4" t="s">
        <v>6</v>
      </c>
      <c r="L66" s="4" t="s">
        <v>7</v>
      </c>
      <c r="M66" s="4" t="s">
        <v>8</v>
      </c>
      <c r="N66" s="4" t="s">
        <v>53</v>
      </c>
    </row>
    <row r="67" spans="1:14" ht="15">
      <c r="A67" s="4">
        <v>1</v>
      </c>
      <c r="B67" s="4">
        <v>2</v>
      </c>
      <c r="C67" s="4">
        <v>3</v>
      </c>
      <c r="D67" s="4">
        <v>4</v>
      </c>
      <c r="E67" s="4">
        <v>5</v>
      </c>
      <c r="F67" s="4">
        <v>6</v>
      </c>
      <c r="G67" s="4">
        <v>7</v>
      </c>
      <c r="H67" s="4">
        <v>8</v>
      </c>
      <c r="I67" s="4">
        <v>9</v>
      </c>
      <c r="J67" s="4">
        <v>10</v>
      </c>
      <c r="K67" s="4">
        <v>11</v>
      </c>
      <c r="L67" s="4">
        <v>12</v>
      </c>
      <c r="M67" s="4">
        <v>13</v>
      </c>
      <c r="N67" s="4">
        <v>14</v>
      </c>
    </row>
    <row r="68" spans="1:14" ht="15">
      <c r="A68" s="20">
        <v>2111</v>
      </c>
      <c r="B68" s="18" t="s">
        <v>120</v>
      </c>
      <c r="C68" s="64">
        <v>418000</v>
      </c>
      <c r="D68" s="41"/>
      <c r="E68" s="41"/>
      <c r="F68" s="41">
        <f>C68+D68</f>
        <v>418000</v>
      </c>
      <c r="G68" s="64">
        <v>561600</v>
      </c>
      <c r="H68" s="41"/>
      <c r="I68" s="41"/>
      <c r="J68" s="41">
        <f>G68+H68</f>
        <v>561600</v>
      </c>
      <c r="K68" s="41">
        <v>653000</v>
      </c>
      <c r="L68" s="41"/>
      <c r="M68" s="41"/>
      <c r="N68" s="41">
        <f>K68+L68</f>
        <v>653000</v>
      </c>
    </row>
    <row r="69" spans="1:14" ht="15">
      <c r="A69" s="20">
        <v>2120</v>
      </c>
      <c r="B69" s="18" t="s">
        <v>121</v>
      </c>
      <c r="C69" s="64">
        <v>92020</v>
      </c>
      <c r="D69" s="41"/>
      <c r="E69" s="41"/>
      <c r="F69" s="41">
        <f aca="true" t="shared" si="0" ref="F69:F76">C69+D69</f>
        <v>92020</v>
      </c>
      <c r="G69" s="64">
        <v>116300</v>
      </c>
      <c r="H69" s="41"/>
      <c r="I69" s="41"/>
      <c r="J69" s="41">
        <f aca="true" t="shared" si="1" ref="J69:J77">G69+H69</f>
        <v>116300</v>
      </c>
      <c r="K69" s="41">
        <v>143700</v>
      </c>
      <c r="L69" s="41"/>
      <c r="M69" s="41"/>
      <c r="N69" s="41">
        <f aca="true" t="shared" si="2" ref="N69:N76">K69+L69</f>
        <v>143700</v>
      </c>
    </row>
    <row r="70" spans="1:14" ht="26.25">
      <c r="A70" s="20">
        <v>2210</v>
      </c>
      <c r="B70" s="18" t="s">
        <v>122</v>
      </c>
      <c r="C70" s="41">
        <v>37720</v>
      </c>
      <c r="D70" s="41">
        <v>4290</v>
      </c>
      <c r="E70" s="41"/>
      <c r="F70" s="41">
        <f t="shared" si="0"/>
        <v>42010</v>
      </c>
      <c r="G70" s="64">
        <v>112340</v>
      </c>
      <c r="H70" s="41"/>
      <c r="I70" s="41"/>
      <c r="J70" s="41">
        <f t="shared" si="1"/>
        <v>112340</v>
      </c>
      <c r="K70" s="41">
        <v>75000</v>
      </c>
      <c r="L70" s="41"/>
      <c r="M70" s="41"/>
      <c r="N70" s="41">
        <f t="shared" si="2"/>
        <v>75000</v>
      </c>
    </row>
    <row r="71" spans="1:14" ht="15">
      <c r="A71" s="20">
        <v>2240</v>
      </c>
      <c r="B71" s="18" t="s">
        <v>125</v>
      </c>
      <c r="C71" s="41">
        <v>61610</v>
      </c>
      <c r="D71" s="41"/>
      <c r="E71" s="41"/>
      <c r="F71" s="41">
        <f t="shared" si="0"/>
        <v>61610</v>
      </c>
      <c r="G71" s="64">
        <v>59210</v>
      </c>
      <c r="H71" s="41"/>
      <c r="I71" s="41"/>
      <c r="J71" s="41">
        <f t="shared" si="1"/>
        <v>59210</v>
      </c>
      <c r="K71" s="41">
        <v>64400</v>
      </c>
      <c r="L71" s="41"/>
      <c r="M71" s="41"/>
      <c r="N71" s="41">
        <f t="shared" si="2"/>
        <v>64400</v>
      </c>
    </row>
    <row r="72" spans="1:14" ht="15">
      <c r="A72" s="20">
        <v>2250</v>
      </c>
      <c r="B72" s="18" t="s">
        <v>126</v>
      </c>
      <c r="C72" s="41">
        <v>2250</v>
      </c>
      <c r="D72" s="41"/>
      <c r="E72" s="41"/>
      <c r="F72" s="41">
        <f t="shared" si="0"/>
        <v>2250</v>
      </c>
      <c r="G72" s="64">
        <v>2400</v>
      </c>
      <c r="H72" s="41"/>
      <c r="I72" s="41"/>
      <c r="J72" s="41">
        <f t="shared" si="1"/>
        <v>2400</v>
      </c>
      <c r="K72" s="41">
        <v>2900</v>
      </c>
      <c r="L72" s="41"/>
      <c r="M72" s="41"/>
      <c r="N72" s="41">
        <f t="shared" si="2"/>
        <v>2900</v>
      </c>
    </row>
    <row r="73" spans="1:14" ht="26.25">
      <c r="A73" s="20">
        <v>2270</v>
      </c>
      <c r="B73" s="18" t="s">
        <v>127</v>
      </c>
      <c r="C73" s="42">
        <v>138500</v>
      </c>
      <c r="D73" s="41"/>
      <c r="E73" s="41"/>
      <c r="F73" s="41">
        <f t="shared" si="0"/>
        <v>138500</v>
      </c>
      <c r="G73" s="64">
        <v>149190</v>
      </c>
      <c r="H73" s="41"/>
      <c r="I73" s="41"/>
      <c r="J73" s="41">
        <f t="shared" si="1"/>
        <v>149190</v>
      </c>
      <c r="K73" s="41">
        <v>169400</v>
      </c>
      <c r="L73" s="41"/>
      <c r="M73" s="41"/>
      <c r="N73" s="41">
        <f t="shared" si="2"/>
        <v>169400</v>
      </c>
    </row>
    <row r="74" spans="1:14" ht="39">
      <c r="A74" s="20">
        <v>2282</v>
      </c>
      <c r="B74" s="18" t="s">
        <v>128</v>
      </c>
      <c r="C74" s="41"/>
      <c r="D74" s="41"/>
      <c r="E74" s="41"/>
      <c r="F74" s="41">
        <f t="shared" si="0"/>
        <v>0</v>
      </c>
      <c r="G74" s="64">
        <v>1000</v>
      </c>
      <c r="H74" s="41"/>
      <c r="I74" s="41"/>
      <c r="J74" s="41">
        <f t="shared" si="1"/>
        <v>1000</v>
      </c>
      <c r="K74" s="41">
        <v>1200</v>
      </c>
      <c r="L74" s="41"/>
      <c r="M74" s="41"/>
      <c r="N74" s="41">
        <f t="shared" si="2"/>
        <v>1200</v>
      </c>
    </row>
    <row r="75" spans="1:14" ht="15">
      <c r="A75" s="20">
        <v>2800</v>
      </c>
      <c r="B75" s="18" t="s">
        <v>130</v>
      </c>
      <c r="C75" s="41">
        <v>100</v>
      </c>
      <c r="D75" s="41"/>
      <c r="E75" s="41"/>
      <c r="F75" s="41">
        <f t="shared" si="0"/>
        <v>100</v>
      </c>
      <c r="G75" s="64">
        <v>50</v>
      </c>
      <c r="H75" s="41"/>
      <c r="I75" s="41"/>
      <c r="J75" s="41">
        <f t="shared" si="1"/>
        <v>50</v>
      </c>
      <c r="K75" s="41">
        <v>100</v>
      </c>
      <c r="L75" s="41"/>
      <c r="M75" s="41"/>
      <c r="N75" s="41">
        <f t="shared" si="2"/>
        <v>100</v>
      </c>
    </row>
    <row r="76" spans="1:14" ht="26.25">
      <c r="A76" s="20">
        <v>3110</v>
      </c>
      <c r="B76" s="18" t="s">
        <v>131</v>
      </c>
      <c r="C76" s="41"/>
      <c r="D76" s="41">
        <v>23985</v>
      </c>
      <c r="E76" s="41">
        <v>23985</v>
      </c>
      <c r="F76" s="41">
        <f t="shared" si="0"/>
        <v>23985</v>
      </c>
      <c r="G76" s="64"/>
      <c r="H76" s="41"/>
      <c r="I76" s="41"/>
      <c r="J76" s="41">
        <f t="shared" si="1"/>
        <v>0</v>
      </c>
      <c r="K76" s="41"/>
      <c r="L76" s="41">
        <v>20000</v>
      </c>
      <c r="M76" s="41">
        <v>20000</v>
      </c>
      <c r="N76" s="41">
        <f t="shared" si="2"/>
        <v>20000</v>
      </c>
    </row>
    <row r="77" spans="1:14" ht="15">
      <c r="A77" s="4" t="s">
        <v>9</v>
      </c>
      <c r="B77" s="4" t="s">
        <v>12</v>
      </c>
      <c r="C77" s="41">
        <f>SUM(C68:C76)</f>
        <v>750200</v>
      </c>
      <c r="D77" s="41">
        <f>SUM(D68:D76)</f>
        <v>28275</v>
      </c>
      <c r="E77" s="41">
        <f>SUM(E68:E76)</f>
        <v>23985</v>
      </c>
      <c r="F77" s="41">
        <f>C77+D77</f>
        <v>778475</v>
      </c>
      <c r="G77" s="41">
        <f>SUM(G68:G76)</f>
        <v>1002090</v>
      </c>
      <c r="H77" s="41">
        <f>SUM(H68:H76)</f>
        <v>0</v>
      </c>
      <c r="I77" s="41">
        <f>SUM(I68:I76)</f>
        <v>0</v>
      </c>
      <c r="J77" s="41">
        <f t="shared" si="1"/>
        <v>1002090</v>
      </c>
      <c r="K77" s="41">
        <f>SUM(K68:K76)</f>
        <v>1109700</v>
      </c>
      <c r="L77" s="41">
        <f>SUM(L68:L76)</f>
        <v>20000</v>
      </c>
      <c r="M77" s="41">
        <f>SUM(M68:M76)</f>
        <v>20000</v>
      </c>
      <c r="N77" s="41">
        <f>K77+L77</f>
        <v>1129700</v>
      </c>
    </row>
    <row r="80" spans="1:14" ht="15">
      <c r="A80" s="120" t="s">
        <v>106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</row>
    <row r="81" ht="15">
      <c r="N81" s="3" t="s">
        <v>3</v>
      </c>
    </row>
    <row r="82" spans="1:14" ht="15" customHeight="1">
      <c r="A82" s="109" t="s">
        <v>15</v>
      </c>
      <c r="B82" s="109" t="s">
        <v>5</v>
      </c>
      <c r="C82" s="109" t="s">
        <v>80</v>
      </c>
      <c r="D82" s="109"/>
      <c r="E82" s="109"/>
      <c r="F82" s="109"/>
      <c r="G82" s="109" t="s">
        <v>81</v>
      </c>
      <c r="H82" s="109"/>
      <c r="I82" s="109"/>
      <c r="J82" s="109"/>
      <c r="K82" s="109" t="s">
        <v>82</v>
      </c>
      <c r="L82" s="109"/>
      <c r="M82" s="109"/>
      <c r="N82" s="109"/>
    </row>
    <row r="83" spans="1:14" ht="58.5" customHeight="1">
      <c r="A83" s="109"/>
      <c r="B83" s="109"/>
      <c r="C83" s="4" t="s">
        <v>6</v>
      </c>
      <c r="D83" s="4" t="s">
        <v>7</v>
      </c>
      <c r="E83" s="4" t="s">
        <v>8</v>
      </c>
      <c r="F83" s="4" t="s">
        <v>54</v>
      </c>
      <c r="G83" s="4" t="s">
        <v>6</v>
      </c>
      <c r="H83" s="4" t="s">
        <v>7</v>
      </c>
      <c r="I83" s="4" t="s">
        <v>8</v>
      </c>
      <c r="J83" s="4" t="s">
        <v>52</v>
      </c>
      <c r="K83" s="4" t="s">
        <v>6</v>
      </c>
      <c r="L83" s="4" t="s">
        <v>7</v>
      </c>
      <c r="M83" s="4" t="s">
        <v>8</v>
      </c>
      <c r="N83" s="4" t="s">
        <v>53</v>
      </c>
    </row>
    <row r="84" spans="1:14" ht="15">
      <c r="A84" s="4">
        <v>1</v>
      </c>
      <c r="B84" s="4">
        <v>2</v>
      </c>
      <c r="C84" s="4">
        <v>3</v>
      </c>
      <c r="D84" s="4">
        <v>4</v>
      </c>
      <c r="E84" s="4">
        <v>5</v>
      </c>
      <c r="F84" s="4">
        <v>6</v>
      </c>
      <c r="G84" s="4">
        <v>7</v>
      </c>
      <c r="H84" s="4">
        <v>8</v>
      </c>
      <c r="I84" s="4">
        <v>9</v>
      </c>
      <c r="J84" s="4">
        <v>10</v>
      </c>
      <c r="K84" s="4">
        <v>11</v>
      </c>
      <c r="L84" s="4">
        <v>12</v>
      </c>
      <c r="M84" s="4">
        <v>13</v>
      </c>
      <c r="N84" s="4">
        <v>14</v>
      </c>
    </row>
    <row r="85" spans="1:14" ht="15">
      <c r="A85" s="5" t="s">
        <v>9</v>
      </c>
      <c r="B85" s="5" t="s">
        <v>9</v>
      </c>
      <c r="C85" s="5" t="s">
        <v>9</v>
      </c>
      <c r="D85" s="5" t="s">
        <v>9</v>
      </c>
      <c r="E85" s="5" t="s">
        <v>9</v>
      </c>
      <c r="F85" s="5" t="s">
        <v>9</v>
      </c>
      <c r="G85" s="5" t="s">
        <v>9</v>
      </c>
      <c r="H85" s="5" t="s">
        <v>9</v>
      </c>
      <c r="I85" s="5" t="s">
        <v>9</v>
      </c>
      <c r="J85" s="5" t="s">
        <v>9</v>
      </c>
      <c r="K85" s="4" t="s">
        <v>9</v>
      </c>
      <c r="L85" s="5" t="s">
        <v>9</v>
      </c>
      <c r="M85" s="5" t="s">
        <v>9</v>
      </c>
      <c r="N85" s="5" t="s">
        <v>9</v>
      </c>
    </row>
    <row r="86" spans="1:14" ht="15">
      <c r="A86" s="4" t="s">
        <v>9</v>
      </c>
      <c r="B86" s="4" t="s">
        <v>12</v>
      </c>
      <c r="C86" s="4" t="s">
        <v>9</v>
      </c>
      <c r="D86" s="4" t="s">
        <v>9</v>
      </c>
      <c r="E86" s="4" t="s">
        <v>9</v>
      </c>
      <c r="F86" s="4" t="s">
        <v>9</v>
      </c>
      <c r="G86" s="4" t="s">
        <v>9</v>
      </c>
      <c r="H86" s="4" t="s">
        <v>9</v>
      </c>
      <c r="I86" s="4" t="s">
        <v>9</v>
      </c>
      <c r="J86" s="4" t="s">
        <v>9</v>
      </c>
      <c r="K86" s="4" t="s">
        <v>9</v>
      </c>
      <c r="L86" s="4" t="s">
        <v>9</v>
      </c>
      <c r="M86" s="4" t="s">
        <v>9</v>
      </c>
      <c r="N86" s="4" t="s">
        <v>9</v>
      </c>
    </row>
    <row r="88" spans="1:10" ht="15">
      <c r="A88" s="120" t="s">
        <v>107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ht="15">
      <c r="J89" s="3" t="s">
        <v>3</v>
      </c>
    </row>
    <row r="90" spans="1:10" ht="21.75" customHeight="1">
      <c r="A90" s="109" t="s">
        <v>14</v>
      </c>
      <c r="B90" s="109" t="s">
        <v>5</v>
      </c>
      <c r="C90" s="109" t="s">
        <v>103</v>
      </c>
      <c r="D90" s="109"/>
      <c r="E90" s="109"/>
      <c r="F90" s="109"/>
      <c r="G90" s="109" t="s">
        <v>104</v>
      </c>
      <c r="H90" s="109"/>
      <c r="I90" s="109"/>
      <c r="J90" s="109"/>
    </row>
    <row r="91" spans="1:10" ht="61.5" customHeight="1">
      <c r="A91" s="109"/>
      <c r="B91" s="109"/>
      <c r="C91" s="4" t="s">
        <v>6</v>
      </c>
      <c r="D91" s="4" t="s">
        <v>7</v>
      </c>
      <c r="E91" s="4" t="s">
        <v>8</v>
      </c>
      <c r="F91" s="4" t="s">
        <v>54</v>
      </c>
      <c r="G91" s="4" t="s">
        <v>6</v>
      </c>
      <c r="H91" s="4" t="s">
        <v>7</v>
      </c>
      <c r="I91" s="4" t="s">
        <v>8</v>
      </c>
      <c r="J91" s="4" t="s">
        <v>52</v>
      </c>
    </row>
    <row r="92" spans="1:10" ht="15">
      <c r="A92" s="4">
        <v>1</v>
      </c>
      <c r="B92" s="4">
        <v>2</v>
      </c>
      <c r="C92" s="4">
        <v>3</v>
      </c>
      <c r="D92" s="4">
        <v>4</v>
      </c>
      <c r="E92" s="4">
        <v>5</v>
      </c>
      <c r="F92" s="4">
        <v>6</v>
      </c>
      <c r="G92" s="4">
        <v>7</v>
      </c>
      <c r="H92" s="4">
        <v>8</v>
      </c>
      <c r="I92" s="4">
        <v>9</v>
      </c>
      <c r="J92" s="4">
        <v>10</v>
      </c>
    </row>
    <row r="93" spans="1:14" ht="15">
      <c r="A93" s="20">
        <v>2111</v>
      </c>
      <c r="B93" s="18" t="s">
        <v>120</v>
      </c>
      <c r="C93" s="40">
        <v>618371</v>
      </c>
      <c r="D93" s="40"/>
      <c r="E93" s="40" t="s">
        <v>9</v>
      </c>
      <c r="F93" s="40">
        <f>C93+D93</f>
        <v>618371</v>
      </c>
      <c r="G93" s="40">
        <v>649289</v>
      </c>
      <c r="H93" s="40"/>
      <c r="I93" s="40" t="s">
        <v>9</v>
      </c>
      <c r="J93" s="40">
        <f>G93+H93</f>
        <v>649289</v>
      </c>
      <c r="K93" s="21" t="s">
        <v>9</v>
      </c>
      <c r="L93" s="22"/>
      <c r="M93" s="22" t="s">
        <v>9</v>
      </c>
      <c r="N93" s="22" t="s">
        <v>9</v>
      </c>
    </row>
    <row r="94" spans="1:14" ht="15">
      <c r="A94" s="20">
        <v>2120</v>
      </c>
      <c r="B94" s="18" t="s">
        <v>121</v>
      </c>
      <c r="C94" s="40">
        <v>136079</v>
      </c>
      <c r="D94" s="40"/>
      <c r="E94" s="40"/>
      <c r="F94" s="40">
        <f aca="true" t="shared" si="3" ref="F94:F101">C94+D94</f>
        <v>136079</v>
      </c>
      <c r="G94" s="40">
        <v>142882</v>
      </c>
      <c r="H94" s="40"/>
      <c r="I94" s="40"/>
      <c r="J94" s="40">
        <f aca="true" t="shared" si="4" ref="J94:J101">G94+H94</f>
        <v>142882</v>
      </c>
      <c r="K94" s="21"/>
      <c r="L94" s="22"/>
      <c r="M94" s="22"/>
      <c r="N94" s="22"/>
    </row>
    <row r="95" spans="1:14" ht="26.25">
      <c r="A95" s="20">
        <v>2210</v>
      </c>
      <c r="B95" s="18" t="s">
        <v>122</v>
      </c>
      <c r="C95" s="40">
        <v>71022</v>
      </c>
      <c r="D95" s="40"/>
      <c r="E95" s="40"/>
      <c r="F95" s="40">
        <f t="shared" si="3"/>
        <v>71022</v>
      </c>
      <c r="G95" s="40">
        <v>74573</v>
      </c>
      <c r="H95" s="40"/>
      <c r="I95" s="40"/>
      <c r="J95" s="40">
        <f t="shared" si="4"/>
        <v>74573</v>
      </c>
      <c r="K95" s="21"/>
      <c r="L95" s="22"/>
      <c r="M95" s="22"/>
      <c r="N95" s="22"/>
    </row>
    <row r="96" spans="1:14" ht="15">
      <c r="A96" s="20">
        <v>2240</v>
      </c>
      <c r="B96" s="18" t="s">
        <v>125</v>
      </c>
      <c r="C96" s="40">
        <v>60984</v>
      </c>
      <c r="D96" s="40"/>
      <c r="E96" s="40"/>
      <c r="F96" s="40">
        <f t="shared" si="3"/>
        <v>60984</v>
      </c>
      <c r="G96" s="40">
        <v>64033</v>
      </c>
      <c r="H96" s="40"/>
      <c r="I96" s="40"/>
      <c r="J96" s="40">
        <f t="shared" si="4"/>
        <v>64033</v>
      </c>
      <c r="K96" s="21"/>
      <c r="L96" s="22"/>
      <c r="M96" s="22"/>
      <c r="N96" s="22"/>
    </row>
    <row r="97" spans="1:14" ht="15">
      <c r="A97" s="20">
        <v>2250</v>
      </c>
      <c r="B97" s="18" t="s">
        <v>126</v>
      </c>
      <c r="C97" s="40">
        <v>2746</v>
      </c>
      <c r="D97" s="40"/>
      <c r="E97" s="40"/>
      <c r="F97" s="40">
        <f t="shared" si="3"/>
        <v>2746</v>
      </c>
      <c r="G97" s="40">
        <v>2883</v>
      </c>
      <c r="H97" s="40"/>
      <c r="I97" s="40"/>
      <c r="J97" s="40">
        <f t="shared" si="4"/>
        <v>2883</v>
      </c>
      <c r="K97" s="21"/>
      <c r="L97" s="22"/>
      <c r="M97" s="22"/>
      <c r="N97" s="22"/>
    </row>
    <row r="98" spans="1:14" ht="20.25" customHeight="1">
      <c r="A98" s="20">
        <v>2270</v>
      </c>
      <c r="B98" s="18" t="s">
        <v>127</v>
      </c>
      <c r="C98" s="40">
        <v>160416</v>
      </c>
      <c r="D98" s="40"/>
      <c r="E98" s="40"/>
      <c r="F98" s="40">
        <f t="shared" si="3"/>
        <v>160416</v>
      </c>
      <c r="G98" s="40">
        <v>168436</v>
      </c>
      <c r="H98" s="40"/>
      <c r="I98" s="40"/>
      <c r="J98" s="40">
        <f t="shared" si="4"/>
        <v>168436</v>
      </c>
      <c r="K98" s="21"/>
      <c r="L98" s="22"/>
      <c r="M98" s="22"/>
      <c r="N98" s="22"/>
    </row>
    <row r="99" spans="1:14" ht="15" customHeight="1">
      <c r="A99" s="20">
        <v>2282</v>
      </c>
      <c r="B99" s="18" t="s">
        <v>128</v>
      </c>
      <c r="C99" s="40">
        <v>1136</v>
      </c>
      <c r="D99" s="40"/>
      <c r="E99" s="40"/>
      <c r="F99" s="40">
        <f t="shared" si="3"/>
        <v>1136</v>
      </c>
      <c r="G99" s="40">
        <v>1192</v>
      </c>
      <c r="H99" s="40"/>
      <c r="I99" s="40"/>
      <c r="J99" s="40">
        <f t="shared" si="4"/>
        <v>1192</v>
      </c>
      <c r="K99" s="21"/>
      <c r="L99" s="22"/>
      <c r="M99" s="22"/>
      <c r="N99" s="22"/>
    </row>
    <row r="100" spans="1:14" ht="15">
      <c r="A100" s="19">
        <v>2800</v>
      </c>
      <c r="B100" s="18" t="s">
        <v>130</v>
      </c>
      <c r="C100" s="40">
        <v>94</v>
      </c>
      <c r="D100" s="40"/>
      <c r="E100" s="40"/>
      <c r="F100" s="40">
        <f t="shared" si="3"/>
        <v>94</v>
      </c>
      <c r="G100" s="40">
        <v>98</v>
      </c>
      <c r="H100" s="40"/>
      <c r="I100" s="40"/>
      <c r="J100" s="40">
        <f t="shared" si="4"/>
        <v>98</v>
      </c>
      <c r="K100" s="21"/>
      <c r="L100" s="22"/>
      <c r="M100" s="22"/>
      <c r="N100" s="22"/>
    </row>
    <row r="101" spans="1:14" ht="26.25">
      <c r="A101" s="20">
        <v>3110</v>
      </c>
      <c r="B101" s="18" t="s">
        <v>131</v>
      </c>
      <c r="C101" s="40">
        <v>0</v>
      </c>
      <c r="D101" s="40"/>
      <c r="E101" s="40"/>
      <c r="F101" s="65">
        <f t="shared" si="3"/>
        <v>0</v>
      </c>
      <c r="G101" s="40">
        <v>0</v>
      </c>
      <c r="H101" s="40"/>
      <c r="I101" s="40"/>
      <c r="J101" s="40">
        <f t="shared" si="4"/>
        <v>0</v>
      </c>
      <c r="K101" s="21"/>
      <c r="L101" s="22"/>
      <c r="M101" s="22"/>
      <c r="N101" s="22"/>
    </row>
    <row r="102" spans="1:10" ht="15">
      <c r="A102" s="4" t="s">
        <v>9</v>
      </c>
      <c r="B102" s="4" t="s">
        <v>12</v>
      </c>
      <c r="C102" s="59">
        <f>SUM(C93:C101)</f>
        <v>1050848</v>
      </c>
      <c r="D102" s="41" t="s">
        <v>9</v>
      </c>
      <c r="E102" s="66" t="s">
        <v>9</v>
      </c>
      <c r="F102" s="59">
        <f>SUM(F93:F101)</f>
        <v>1050848</v>
      </c>
      <c r="G102" s="59">
        <f>SUM(G93:G101)</f>
        <v>1103386</v>
      </c>
      <c r="H102" s="41"/>
      <c r="I102" s="41" t="s">
        <v>9</v>
      </c>
      <c r="J102" s="40">
        <f>G102+H102</f>
        <v>1103386</v>
      </c>
    </row>
    <row r="105" spans="1:10" ht="15">
      <c r="A105" s="120" t="s">
        <v>108</v>
      </c>
      <c r="B105" s="120"/>
      <c r="C105" s="120"/>
      <c r="D105" s="120"/>
      <c r="E105" s="120"/>
      <c r="F105" s="120"/>
      <c r="G105" s="120"/>
      <c r="H105" s="120"/>
      <c r="I105" s="120"/>
      <c r="J105" s="120"/>
    </row>
    <row r="106" ht="15">
      <c r="J106" s="3" t="s">
        <v>3</v>
      </c>
    </row>
    <row r="107" spans="1:10" ht="15" customHeight="1">
      <c r="A107" s="109" t="s">
        <v>15</v>
      </c>
      <c r="B107" s="109" t="s">
        <v>5</v>
      </c>
      <c r="C107" s="109" t="s">
        <v>103</v>
      </c>
      <c r="D107" s="109"/>
      <c r="E107" s="109"/>
      <c r="F107" s="109"/>
      <c r="G107" s="109" t="s">
        <v>104</v>
      </c>
      <c r="H107" s="109"/>
      <c r="I107" s="109"/>
      <c r="J107" s="109"/>
    </row>
    <row r="108" spans="1:10" ht="72.75" customHeight="1">
      <c r="A108" s="109"/>
      <c r="B108" s="109"/>
      <c r="C108" s="4" t="s">
        <v>6</v>
      </c>
      <c r="D108" s="4" t="s">
        <v>7</v>
      </c>
      <c r="E108" s="4" t="s">
        <v>8</v>
      </c>
      <c r="F108" s="4" t="s">
        <v>54</v>
      </c>
      <c r="G108" s="4" t="s">
        <v>6</v>
      </c>
      <c r="H108" s="4" t="s">
        <v>7</v>
      </c>
      <c r="I108" s="4" t="s">
        <v>8</v>
      </c>
      <c r="J108" s="4" t="s">
        <v>52</v>
      </c>
    </row>
    <row r="109" spans="1:10" ht="15">
      <c r="A109" s="4">
        <v>1</v>
      </c>
      <c r="B109" s="4">
        <v>2</v>
      </c>
      <c r="C109" s="4">
        <v>3</v>
      </c>
      <c r="D109" s="4">
        <v>4</v>
      </c>
      <c r="E109" s="4">
        <v>5</v>
      </c>
      <c r="F109" s="4">
        <v>6</v>
      </c>
      <c r="G109" s="4">
        <v>7</v>
      </c>
      <c r="H109" s="4">
        <v>8</v>
      </c>
      <c r="I109" s="4">
        <v>9</v>
      </c>
      <c r="J109" s="4">
        <v>10</v>
      </c>
    </row>
    <row r="110" spans="1:10" ht="15">
      <c r="A110" s="4" t="s">
        <v>9</v>
      </c>
      <c r="B110" s="4" t="s">
        <v>9</v>
      </c>
      <c r="C110" s="4" t="s">
        <v>9</v>
      </c>
      <c r="D110" s="4" t="s">
        <v>9</v>
      </c>
      <c r="E110" s="4" t="s">
        <v>9</v>
      </c>
      <c r="F110" s="4" t="s">
        <v>9</v>
      </c>
      <c r="G110" s="4" t="s">
        <v>9</v>
      </c>
      <c r="H110" s="4" t="s">
        <v>9</v>
      </c>
      <c r="I110" s="4" t="s">
        <v>9</v>
      </c>
      <c r="J110" s="4" t="s">
        <v>9</v>
      </c>
    </row>
    <row r="111" spans="1:10" ht="15">
      <c r="A111" s="4" t="s">
        <v>9</v>
      </c>
      <c r="B111" s="4" t="s">
        <v>12</v>
      </c>
      <c r="C111" s="4" t="s">
        <v>9</v>
      </c>
      <c r="D111" s="4" t="s">
        <v>9</v>
      </c>
      <c r="E111" s="4" t="s">
        <v>9</v>
      </c>
      <c r="F111" s="4" t="s">
        <v>9</v>
      </c>
      <c r="G111" s="4" t="s">
        <v>9</v>
      </c>
      <c r="H111" s="4" t="s">
        <v>9</v>
      </c>
      <c r="I111" s="4" t="s">
        <v>9</v>
      </c>
      <c r="J111" s="4" t="s">
        <v>9</v>
      </c>
    </row>
    <row r="113" spans="1:14" ht="15">
      <c r="A113" s="114" t="s">
        <v>16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1:14" ht="15">
      <c r="A114" s="114" t="s">
        <v>109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ht="15">
      <c r="N115" s="3" t="s">
        <v>3</v>
      </c>
    </row>
    <row r="116" spans="1:14" ht="30.75" customHeight="1">
      <c r="A116" s="109" t="s">
        <v>17</v>
      </c>
      <c r="B116" s="109" t="s">
        <v>18</v>
      </c>
      <c r="C116" s="109" t="s">
        <v>80</v>
      </c>
      <c r="D116" s="109"/>
      <c r="E116" s="109"/>
      <c r="F116" s="109"/>
      <c r="G116" s="109" t="s">
        <v>81</v>
      </c>
      <c r="H116" s="109"/>
      <c r="I116" s="109"/>
      <c r="J116" s="109"/>
      <c r="K116" s="109" t="s">
        <v>82</v>
      </c>
      <c r="L116" s="109"/>
      <c r="M116" s="109"/>
      <c r="N116" s="109"/>
    </row>
    <row r="117" spans="1:14" ht="66.75" customHeight="1">
      <c r="A117" s="109"/>
      <c r="B117" s="109"/>
      <c r="C117" s="4" t="s">
        <v>6</v>
      </c>
      <c r="D117" s="4" t="s">
        <v>7</v>
      </c>
      <c r="E117" s="4" t="s">
        <v>8</v>
      </c>
      <c r="F117" s="4" t="s">
        <v>54</v>
      </c>
      <c r="G117" s="4" t="s">
        <v>6</v>
      </c>
      <c r="H117" s="4" t="s">
        <v>7</v>
      </c>
      <c r="I117" s="4" t="s">
        <v>8</v>
      </c>
      <c r="J117" s="4" t="s">
        <v>52</v>
      </c>
      <c r="K117" s="4" t="s">
        <v>6</v>
      </c>
      <c r="L117" s="4" t="s">
        <v>7</v>
      </c>
      <c r="M117" s="4" t="s">
        <v>8</v>
      </c>
      <c r="N117" s="4" t="s">
        <v>53</v>
      </c>
    </row>
    <row r="118" spans="1:14" ht="15">
      <c r="A118" s="4">
        <v>1</v>
      </c>
      <c r="B118" s="4">
        <v>2</v>
      </c>
      <c r="C118" s="4">
        <v>3</v>
      </c>
      <c r="D118" s="4">
        <v>4</v>
      </c>
      <c r="E118" s="4">
        <v>5</v>
      </c>
      <c r="F118" s="4">
        <v>6</v>
      </c>
      <c r="G118" s="4">
        <v>7</v>
      </c>
      <c r="H118" s="4">
        <v>8</v>
      </c>
      <c r="I118" s="4">
        <v>9</v>
      </c>
      <c r="J118" s="4">
        <v>10</v>
      </c>
      <c r="K118" s="4">
        <v>11</v>
      </c>
      <c r="L118" s="4">
        <v>12</v>
      </c>
      <c r="M118" s="4">
        <v>13</v>
      </c>
      <c r="N118" s="4">
        <v>14</v>
      </c>
    </row>
    <row r="119" spans="1:14" ht="30">
      <c r="A119" s="4" t="s">
        <v>137</v>
      </c>
      <c r="B119" s="5" t="s">
        <v>135</v>
      </c>
      <c r="C119" s="41">
        <f>C68+C69</f>
        <v>510020</v>
      </c>
      <c r="D119" s="41">
        <v>0</v>
      </c>
      <c r="E119" s="41">
        <v>0</v>
      </c>
      <c r="F119" s="41">
        <f>C119+D119</f>
        <v>510020</v>
      </c>
      <c r="G119" s="41">
        <f>G68+G69</f>
        <v>677900</v>
      </c>
      <c r="H119" s="41">
        <v>0</v>
      </c>
      <c r="I119" s="41">
        <v>0</v>
      </c>
      <c r="J119" s="41">
        <f>G119+H119</f>
        <v>677900</v>
      </c>
      <c r="K119" s="41">
        <f>K68+K69</f>
        <v>796700</v>
      </c>
      <c r="L119" s="41">
        <f>L68+L69</f>
        <v>0</v>
      </c>
      <c r="M119" s="41">
        <v>0</v>
      </c>
      <c r="N119" s="41">
        <f>K119+L119</f>
        <v>796700</v>
      </c>
    </row>
    <row r="120" spans="1:14" ht="30">
      <c r="A120" s="4" t="s">
        <v>138</v>
      </c>
      <c r="B120" s="5" t="s">
        <v>127</v>
      </c>
      <c r="C120" s="41">
        <f>C73</f>
        <v>138500</v>
      </c>
      <c r="D120" s="41">
        <v>0</v>
      </c>
      <c r="E120" s="41">
        <v>0</v>
      </c>
      <c r="F120" s="41">
        <f>C120+D120</f>
        <v>138500</v>
      </c>
      <c r="G120" s="41">
        <f>G73</f>
        <v>149190</v>
      </c>
      <c r="H120" s="41">
        <v>0</v>
      </c>
      <c r="I120" s="41">
        <v>0</v>
      </c>
      <c r="J120" s="41">
        <f>G120+H120</f>
        <v>149190</v>
      </c>
      <c r="K120" s="41">
        <f>K73</f>
        <v>169400</v>
      </c>
      <c r="L120" s="41">
        <f>L73</f>
        <v>0</v>
      </c>
      <c r="M120" s="41">
        <v>0</v>
      </c>
      <c r="N120" s="41">
        <f>K120+L120</f>
        <v>169400</v>
      </c>
    </row>
    <row r="121" spans="1:14" ht="45">
      <c r="A121" s="4" t="s">
        <v>139</v>
      </c>
      <c r="B121" s="5" t="s">
        <v>136</v>
      </c>
      <c r="C121" s="41">
        <f>C77-C68-C69-C73</f>
        <v>101680</v>
      </c>
      <c r="D121" s="41">
        <f>D77</f>
        <v>28275</v>
      </c>
      <c r="E121" s="41">
        <f>E77</f>
        <v>23985</v>
      </c>
      <c r="F121" s="41">
        <f>C121+D121</f>
        <v>129955</v>
      </c>
      <c r="G121" s="41">
        <f>G77-G68-G69-G73</f>
        <v>175000</v>
      </c>
      <c r="H121" s="41">
        <f>H77</f>
        <v>0</v>
      </c>
      <c r="I121" s="41">
        <f>I77</f>
        <v>0</v>
      </c>
      <c r="J121" s="41">
        <f>G121+H121</f>
        <v>175000</v>
      </c>
      <c r="K121" s="41">
        <f>K77-K68-K69-K73</f>
        <v>143600</v>
      </c>
      <c r="L121" s="41">
        <f>L77-L68-L69-L73</f>
        <v>20000</v>
      </c>
      <c r="M121" s="41">
        <f>M77</f>
        <v>20000</v>
      </c>
      <c r="N121" s="41">
        <f>K121+L121</f>
        <v>163600</v>
      </c>
    </row>
    <row r="122" spans="1:14" ht="15">
      <c r="A122" s="5" t="s">
        <v>9</v>
      </c>
      <c r="B122" s="4" t="s">
        <v>12</v>
      </c>
      <c r="C122" s="41">
        <f>C119+C120+C121</f>
        <v>750200</v>
      </c>
      <c r="D122" s="41">
        <f>D119+D120+D121</f>
        <v>28275</v>
      </c>
      <c r="E122" s="41">
        <f>E119+E120+E121</f>
        <v>23985</v>
      </c>
      <c r="F122" s="41">
        <f>C122+D122</f>
        <v>778475</v>
      </c>
      <c r="G122" s="41">
        <f>G119+G120+G121</f>
        <v>1002090</v>
      </c>
      <c r="H122" s="41">
        <f>H119+H120+H121</f>
        <v>0</v>
      </c>
      <c r="I122" s="41">
        <f>I119+I120+I121</f>
        <v>0</v>
      </c>
      <c r="J122" s="41">
        <f>G122+H122</f>
        <v>1002090</v>
      </c>
      <c r="K122" s="41">
        <f>K119+K120+K121</f>
        <v>1109700</v>
      </c>
      <c r="L122" s="41">
        <f>L119+L120+L121</f>
        <v>20000</v>
      </c>
      <c r="M122" s="41">
        <f>M119+M120+M121</f>
        <v>20000</v>
      </c>
      <c r="N122" s="41">
        <f>K122+L122</f>
        <v>1129700</v>
      </c>
    </row>
    <row r="125" spans="1:10" ht="15">
      <c r="A125" s="120" t="s">
        <v>134</v>
      </c>
      <c r="B125" s="120"/>
      <c r="C125" s="120"/>
      <c r="D125" s="120"/>
      <c r="E125" s="120"/>
      <c r="F125" s="120"/>
      <c r="G125" s="120"/>
      <c r="H125" s="120"/>
      <c r="I125" s="120"/>
      <c r="J125" s="120"/>
    </row>
    <row r="126" ht="15">
      <c r="J126" s="3" t="s">
        <v>3</v>
      </c>
    </row>
    <row r="127" spans="1:10" ht="15">
      <c r="A127" s="109" t="s">
        <v>55</v>
      </c>
      <c r="B127" s="109" t="s">
        <v>18</v>
      </c>
      <c r="C127" s="109" t="s">
        <v>103</v>
      </c>
      <c r="D127" s="109"/>
      <c r="E127" s="109"/>
      <c r="F127" s="109"/>
      <c r="G127" s="109" t="s">
        <v>104</v>
      </c>
      <c r="H127" s="109"/>
      <c r="I127" s="109"/>
      <c r="J127" s="109"/>
    </row>
    <row r="128" spans="1:10" ht="63" customHeight="1">
      <c r="A128" s="109"/>
      <c r="B128" s="109"/>
      <c r="C128" s="4" t="s">
        <v>6</v>
      </c>
      <c r="D128" s="4" t="s">
        <v>7</v>
      </c>
      <c r="E128" s="4" t="s">
        <v>8</v>
      </c>
      <c r="F128" s="4" t="s">
        <v>54</v>
      </c>
      <c r="G128" s="4" t="s">
        <v>6</v>
      </c>
      <c r="H128" s="4" t="s">
        <v>7</v>
      </c>
      <c r="I128" s="4" t="s">
        <v>8</v>
      </c>
      <c r="J128" s="4" t="s">
        <v>52</v>
      </c>
    </row>
    <row r="129" spans="1:10" ht="15">
      <c r="A129" s="4">
        <v>1</v>
      </c>
      <c r="B129" s="4">
        <v>2</v>
      </c>
      <c r="C129" s="4">
        <v>3</v>
      </c>
      <c r="D129" s="4">
        <v>4</v>
      </c>
      <c r="E129" s="4">
        <v>5</v>
      </c>
      <c r="F129" s="4">
        <v>6</v>
      </c>
      <c r="G129" s="4">
        <v>7</v>
      </c>
      <c r="H129" s="4">
        <v>8</v>
      </c>
      <c r="I129" s="4">
        <v>9</v>
      </c>
      <c r="J129" s="4">
        <v>10</v>
      </c>
    </row>
    <row r="130" spans="1:10" ht="30">
      <c r="A130" s="4" t="s">
        <v>137</v>
      </c>
      <c r="B130" s="5" t="s">
        <v>135</v>
      </c>
      <c r="C130" s="40">
        <f>C93+C94</f>
        <v>754450</v>
      </c>
      <c r="D130" s="5">
        <v>0</v>
      </c>
      <c r="E130" s="5" t="s">
        <v>9</v>
      </c>
      <c r="F130" s="40">
        <f>C130+D130</f>
        <v>754450</v>
      </c>
      <c r="G130" s="41">
        <f>G93+G94</f>
        <v>792171</v>
      </c>
      <c r="H130" s="4">
        <v>0</v>
      </c>
      <c r="I130" s="4" t="s">
        <v>9</v>
      </c>
      <c r="J130" s="41">
        <f>G130+H130</f>
        <v>792171</v>
      </c>
    </row>
    <row r="131" spans="1:10" ht="30">
      <c r="A131" s="4" t="s">
        <v>138</v>
      </c>
      <c r="B131" s="5" t="s">
        <v>127</v>
      </c>
      <c r="C131" s="40">
        <f>C98</f>
        <v>160416</v>
      </c>
      <c r="D131" s="5">
        <v>0</v>
      </c>
      <c r="E131" s="5"/>
      <c r="F131" s="40">
        <f>C131+D131</f>
        <v>160416</v>
      </c>
      <c r="G131" s="41">
        <f>G98</f>
        <v>168436</v>
      </c>
      <c r="H131" s="4">
        <v>0</v>
      </c>
      <c r="I131" s="4"/>
      <c r="J131" s="41">
        <f>G131+H131</f>
        <v>168436</v>
      </c>
    </row>
    <row r="132" spans="1:10" ht="45">
      <c r="A132" s="4" t="s">
        <v>139</v>
      </c>
      <c r="B132" s="5" t="s">
        <v>136</v>
      </c>
      <c r="C132" s="40">
        <f>C102-C130-C131</f>
        <v>135982</v>
      </c>
      <c r="D132" s="5">
        <v>0</v>
      </c>
      <c r="E132" s="5" t="s">
        <v>9</v>
      </c>
      <c r="F132" s="40">
        <f>C132+D132</f>
        <v>135982</v>
      </c>
      <c r="G132" s="41">
        <f>G102-G130-G131</f>
        <v>142779</v>
      </c>
      <c r="H132" s="4">
        <v>0</v>
      </c>
      <c r="I132" s="4" t="s">
        <v>9</v>
      </c>
      <c r="J132" s="41">
        <f>G132+H132</f>
        <v>142779</v>
      </c>
    </row>
    <row r="133" spans="1:10" ht="15">
      <c r="A133" s="5" t="s">
        <v>9</v>
      </c>
      <c r="B133" s="4" t="s">
        <v>12</v>
      </c>
      <c r="C133" s="40">
        <f>C130+C131+C132</f>
        <v>1050848</v>
      </c>
      <c r="D133" s="5">
        <v>0</v>
      </c>
      <c r="E133" s="5" t="s">
        <v>9</v>
      </c>
      <c r="F133" s="40">
        <f>C133+D133</f>
        <v>1050848</v>
      </c>
      <c r="G133" s="41">
        <f>G130+G131+G132</f>
        <v>1103386</v>
      </c>
      <c r="H133" s="4">
        <v>0</v>
      </c>
      <c r="I133" s="4" t="s">
        <v>9</v>
      </c>
      <c r="J133" s="41">
        <f>G133+H133</f>
        <v>1103386</v>
      </c>
    </row>
    <row r="135" spans="1:13" ht="15">
      <c r="A135" s="114" t="s">
        <v>73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5">
      <c r="A136" s="114" t="s">
        <v>112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ht="15">
      <c r="M137" s="3" t="s">
        <v>3</v>
      </c>
    </row>
    <row r="138" spans="1:13" ht="15" customHeight="1">
      <c r="A138" s="109" t="s">
        <v>17</v>
      </c>
      <c r="B138" s="109" t="s">
        <v>19</v>
      </c>
      <c r="C138" s="109" t="s">
        <v>20</v>
      </c>
      <c r="D138" s="109" t="s">
        <v>21</v>
      </c>
      <c r="E138" s="115" t="s">
        <v>80</v>
      </c>
      <c r="F138" s="116"/>
      <c r="G138" s="117"/>
      <c r="H138" s="115" t="s">
        <v>81</v>
      </c>
      <c r="I138" s="116"/>
      <c r="J138" s="117"/>
      <c r="K138" s="115" t="s">
        <v>82</v>
      </c>
      <c r="L138" s="116"/>
      <c r="M138" s="117"/>
    </row>
    <row r="139" spans="1:13" ht="30">
      <c r="A139" s="109"/>
      <c r="B139" s="109"/>
      <c r="C139" s="109"/>
      <c r="D139" s="109"/>
      <c r="E139" s="4" t="s">
        <v>6</v>
      </c>
      <c r="F139" s="4" t="s">
        <v>7</v>
      </c>
      <c r="G139" s="4" t="s">
        <v>56</v>
      </c>
      <c r="H139" s="4" t="s">
        <v>6</v>
      </c>
      <c r="I139" s="4" t="s">
        <v>7</v>
      </c>
      <c r="J139" s="4" t="s">
        <v>57</v>
      </c>
      <c r="K139" s="4" t="s">
        <v>6</v>
      </c>
      <c r="L139" s="4" t="s">
        <v>7</v>
      </c>
      <c r="M139" s="4" t="s">
        <v>53</v>
      </c>
    </row>
    <row r="140" spans="1:13" ht="15">
      <c r="A140" s="4">
        <v>1</v>
      </c>
      <c r="B140" s="4">
        <v>2</v>
      </c>
      <c r="C140" s="4">
        <v>3</v>
      </c>
      <c r="D140" s="4">
        <v>4</v>
      </c>
      <c r="E140" s="4">
        <v>5</v>
      </c>
      <c r="F140" s="4">
        <v>6</v>
      </c>
      <c r="G140" s="4">
        <v>7</v>
      </c>
      <c r="H140" s="4">
        <v>8</v>
      </c>
      <c r="I140" s="4">
        <v>9</v>
      </c>
      <c r="J140" s="4">
        <v>10</v>
      </c>
      <c r="K140" s="4">
        <v>11</v>
      </c>
      <c r="L140" s="4">
        <v>12</v>
      </c>
      <c r="M140" s="4">
        <v>13</v>
      </c>
    </row>
    <row r="141" spans="1:13" ht="15">
      <c r="A141" s="4" t="s">
        <v>137</v>
      </c>
      <c r="B141" s="24" t="s">
        <v>22</v>
      </c>
      <c r="C141" s="4" t="s">
        <v>9</v>
      </c>
      <c r="D141" s="4" t="s">
        <v>9</v>
      </c>
      <c r="E141" s="4" t="s">
        <v>9</v>
      </c>
      <c r="F141" s="4" t="s">
        <v>9</v>
      </c>
      <c r="G141" s="4" t="s">
        <v>9</v>
      </c>
      <c r="H141" s="4" t="s">
        <v>9</v>
      </c>
      <c r="I141" s="4" t="s">
        <v>9</v>
      </c>
      <c r="J141" s="4" t="s">
        <v>9</v>
      </c>
      <c r="K141" s="4" t="s">
        <v>9</v>
      </c>
      <c r="L141" s="4" t="s">
        <v>9</v>
      </c>
      <c r="M141" s="4" t="s">
        <v>9</v>
      </c>
    </row>
    <row r="142" spans="1:13" ht="45">
      <c r="A142" s="4"/>
      <c r="B142" s="5" t="s">
        <v>251</v>
      </c>
      <c r="C142" s="4" t="s">
        <v>149</v>
      </c>
      <c r="D142" s="4" t="s">
        <v>254</v>
      </c>
      <c r="E142" s="4">
        <v>1</v>
      </c>
      <c r="F142" s="4"/>
      <c r="G142" s="4">
        <v>1</v>
      </c>
      <c r="H142" s="4">
        <v>1</v>
      </c>
      <c r="I142" s="4"/>
      <c r="J142" s="4">
        <v>1</v>
      </c>
      <c r="K142" s="4">
        <v>1</v>
      </c>
      <c r="L142" s="4"/>
      <c r="M142" s="4">
        <v>1</v>
      </c>
    </row>
    <row r="143" spans="1:13" ht="31.5" customHeight="1">
      <c r="A143" s="4"/>
      <c r="B143" s="5" t="s">
        <v>252</v>
      </c>
      <c r="C143" s="4" t="s">
        <v>156</v>
      </c>
      <c r="D143" s="4" t="s">
        <v>151</v>
      </c>
      <c r="E143" s="4">
        <v>8.5</v>
      </c>
      <c r="F143" s="4"/>
      <c r="G143" s="4">
        <v>8.5</v>
      </c>
      <c r="H143" s="4">
        <v>8.5</v>
      </c>
      <c r="I143" s="4"/>
      <c r="J143" s="4">
        <v>8.5</v>
      </c>
      <c r="K143" s="4">
        <v>8.5</v>
      </c>
      <c r="L143" s="4"/>
      <c r="M143" s="4">
        <v>8.5</v>
      </c>
    </row>
    <row r="144" spans="1:13" ht="27.75" customHeight="1">
      <c r="A144" s="4"/>
      <c r="B144" s="5" t="s">
        <v>253</v>
      </c>
      <c r="C144" s="4" t="s">
        <v>149</v>
      </c>
      <c r="D144" s="31" t="s">
        <v>254</v>
      </c>
      <c r="E144" s="4">
        <v>20</v>
      </c>
      <c r="F144" s="4"/>
      <c r="G144" s="4">
        <v>20</v>
      </c>
      <c r="H144" s="4">
        <v>20</v>
      </c>
      <c r="I144" s="4"/>
      <c r="J144" s="4">
        <v>20</v>
      </c>
      <c r="K144" s="4">
        <v>20</v>
      </c>
      <c r="L144" s="4"/>
      <c r="M144" s="4">
        <v>20</v>
      </c>
    </row>
    <row r="145" spans="1:13" ht="15" customHeight="1">
      <c r="A145" s="4" t="s">
        <v>138</v>
      </c>
      <c r="B145" s="24" t="s">
        <v>23</v>
      </c>
      <c r="C145" s="4"/>
      <c r="D145" s="4" t="s">
        <v>9</v>
      </c>
      <c r="E145" s="4" t="s">
        <v>9</v>
      </c>
      <c r="F145" s="4" t="s">
        <v>9</v>
      </c>
      <c r="G145" s="4" t="s">
        <v>9</v>
      </c>
      <c r="H145" s="4"/>
      <c r="I145" s="4"/>
      <c r="J145" s="4"/>
      <c r="K145" s="4"/>
      <c r="L145" s="4" t="s">
        <v>9</v>
      </c>
      <c r="M145" s="4"/>
    </row>
    <row r="146" spans="1:13" ht="62.25" customHeight="1">
      <c r="A146" s="4"/>
      <c r="B146" s="5" t="s">
        <v>255</v>
      </c>
      <c r="C146" s="4" t="s">
        <v>156</v>
      </c>
      <c r="D146" s="25" t="s">
        <v>256</v>
      </c>
      <c r="E146" s="4">
        <v>31</v>
      </c>
      <c r="F146" s="4"/>
      <c r="G146" s="4">
        <v>31</v>
      </c>
      <c r="H146" s="4">
        <v>24</v>
      </c>
      <c r="I146" s="4"/>
      <c r="J146" s="4">
        <v>24</v>
      </c>
      <c r="K146" s="4">
        <v>24</v>
      </c>
      <c r="L146" s="4"/>
      <c r="M146" s="4">
        <v>24</v>
      </c>
    </row>
    <row r="147" spans="1:13" ht="15" customHeight="1">
      <c r="A147" s="4" t="s">
        <v>139</v>
      </c>
      <c r="B147" s="24" t="s">
        <v>24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43.5" customHeight="1">
      <c r="A148" s="4"/>
      <c r="B148" s="5" t="s">
        <v>257</v>
      </c>
      <c r="C148" s="4" t="s">
        <v>229</v>
      </c>
      <c r="D148" s="4" t="s">
        <v>161</v>
      </c>
      <c r="E148" s="4">
        <v>34265</v>
      </c>
      <c r="F148" s="4"/>
      <c r="G148" s="4">
        <v>34265</v>
      </c>
      <c r="H148" s="4">
        <v>41754</v>
      </c>
      <c r="I148" s="4"/>
      <c r="J148" s="4">
        <v>41754</v>
      </c>
      <c r="K148" s="4">
        <v>46237</v>
      </c>
      <c r="L148" s="4"/>
      <c r="M148" s="4">
        <v>46237</v>
      </c>
    </row>
    <row r="149" spans="1:13" ht="56.25" customHeight="1">
      <c r="A149" s="4"/>
      <c r="B149" s="5" t="s">
        <v>258</v>
      </c>
      <c r="C149" s="4" t="s">
        <v>229</v>
      </c>
      <c r="D149" s="4" t="s">
        <v>161</v>
      </c>
      <c r="E149" s="4">
        <v>4097</v>
      </c>
      <c r="F149" s="4"/>
      <c r="G149" s="4">
        <v>4097</v>
      </c>
      <c r="H149" s="4">
        <v>5506</v>
      </c>
      <c r="I149" s="4"/>
      <c r="J149" s="4">
        <v>5506</v>
      </c>
      <c r="K149" s="4">
        <v>6401</v>
      </c>
      <c r="L149" s="4"/>
      <c r="M149" s="4">
        <v>6401</v>
      </c>
    </row>
    <row r="150" spans="1:13" ht="15">
      <c r="A150" s="4" t="s">
        <v>159</v>
      </c>
      <c r="B150" s="24" t="s">
        <v>25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0">
      <c r="A151" s="4"/>
      <c r="B151" s="5" t="s">
        <v>259</v>
      </c>
      <c r="C151" s="4" t="s">
        <v>156</v>
      </c>
      <c r="D151" s="4" t="s">
        <v>254</v>
      </c>
      <c r="E151" s="4">
        <v>1</v>
      </c>
      <c r="F151" s="4"/>
      <c r="G151" s="4">
        <v>1</v>
      </c>
      <c r="H151" s="4">
        <v>1</v>
      </c>
      <c r="I151" s="4"/>
      <c r="J151" s="4">
        <v>1</v>
      </c>
      <c r="K151" s="4">
        <v>1</v>
      </c>
      <c r="L151" s="4"/>
      <c r="M151" s="4">
        <v>1</v>
      </c>
    </row>
    <row r="152" spans="1:13" ht="60">
      <c r="A152" s="4"/>
      <c r="B152" s="5" t="s">
        <v>260</v>
      </c>
      <c r="C152" s="4" t="s">
        <v>149</v>
      </c>
      <c r="D152" s="4" t="s">
        <v>254</v>
      </c>
      <c r="E152" s="4">
        <v>1975</v>
      </c>
      <c r="F152" s="4"/>
      <c r="G152" s="4">
        <v>1975</v>
      </c>
      <c r="H152" s="4">
        <v>1975</v>
      </c>
      <c r="I152" s="4"/>
      <c r="J152" s="4">
        <v>1975</v>
      </c>
      <c r="K152" s="4">
        <v>1975</v>
      </c>
      <c r="L152" s="4"/>
      <c r="M152" s="4">
        <v>1975</v>
      </c>
    </row>
    <row r="153" spans="1:13" ht="75">
      <c r="A153" s="4"/>
      <c r="B153" s="5" t="s">
        <v>261</v>
      </c>
      <c r="C153" s="4" t="s">
        <v>156</v>
      </c>
      <c r="D153" s="4" t="s">
        <v>161</v>
      </c>
      <c r="E153" s="4">
        <v>31</v>
      </c>
      <c r="F153" s="4"/>
      <c r="G153" s="4">
        <v>31</v>
      </c>
      <c r="H153" s="4">
        <v>20</v>
      </c>
      <c r="I153" s="4"/>
      <c r="J153" s="4">
        <v>20</v>
      </c>
      <c r="K153" s="4">
        <v>20</v>
      </c>
      <c r="L153" s="4"/>
      <c r="M153" s="4">
        <v>20</v>
      </c>
    </row>
    <row r="154" spans="1:13" ht="30">
      <c r="A154" s="4"/>
      <c r="B154" s="5" t="s">
        <v>262</v>
      </c>
      <c r="C154" s="4" t="s">
        <v>156</v>
      </c>
      <c r="D154" s="4" t="s">
        <v>161</v>
      </c>
      <c r="E154" s="4">
        <v>24</v>
      </c>
      <c r="F154" s="4"/>
      <c r="G154" s="4">
        <v>24</v>
      </c>
      <c r="H154" s="4">
        <v>12</v>
      </c>
      <c r="I154" s="4"/>
      <c r="J154" s="4">
        <v>12</v>
      </c>
      <c r="K154" s="4">
        <v>12</v>
      </c>
      <c r="L154" s="4"/>
      <c r="M154" s="4">
        <v>12</v>
      </c>
    </row>
    <row r="155" spans="1:13" ht="15">
      <c r="A155" s="4"/>
      <c r="B155" s="5" t="s">
        <v>263</v>
      </c>
      <c r="C155" s="4" t="s">
        <v>156</v>
      </c>
      <c r="D155" s="4"/>
      <c r="E155" s="4">
        <v>14</v>
      </c>
      <c r="F155" s="4"/>
      <c r="G155" s="4">
        <v>14</v>
      </c>
      <c r="H155" s="4">
        <v>2</v>
      </c>
      <c r="I155" s="4"/>
      <c r="J155" s="4">
        <v>2</v>
      </c>
      <c r="K155" s="4">
        <v>2</v>
      </c>
      <c r="L155" s="4"/>
      <c r="M155" s="4">
        <v>2</v>
      </c>
    </row>
    <row r="156" spans="1:13" ht="15">
      <c r="A156" s="4"/>
      <c r="B156" s="5" t="s">
        <v>264</v>
      </c>
      <c r="C156" s="4" t="s">
        <v>156</v>
      </c>
      <c r="D156" s="4"/>
      <c r="E156" s="4">
        <v>21</v>
      </c>
      <c r="F156" s="4"/>
      <c r="G156" s="4">
        <v>21</v>
      </c>
      <c r="H156" s="4">
        <v>10</v>
      </c>
      <c r="I156" s="4"/>
      <c r="J156" s="4">
        <v>10</v>
      </c>
      <c r="K156" s="4">
        <v>10</v>
      </c>
      <c r="L156" s="4"/>
      <c r="M156" s="4">
        <v>10</v>
      </c>
    </row>
    <row r="157" spans="1:13" ht="120">
      <c r="A157" s="4" t="s">
        <v>9</v>
      </c>
      <c r="B157" s="23" t="s">
        <v>265</v>
      </c>
      <c r="C157" s="4" t="s">
        <v>170</v>
      </c>
      <c r="D157" s="4" t="s">
        <v>161</v>
      </c>
      <c r="E157" s="4">
        <v>100</v>
      </c>
      <c r="F157" s="4"/>
      <c r="G157" s="4">
        <v>100</v>
      </c>
      <c r="H157" s="4">
        <v>100</v>
      </c>
      <c r="I157" s="4"/>
      <c r="J157" s="4">
        <v>100</v>
      </c>
      <c r="K157" s="4">
        <v>100</v>
      </c>
      <c r="L157" s="4"/>
      <c r="M157" s="4">
        <v>100</v>
      </c>
    </row>
    <row r="160" spans="1:10" ht="15" customHeight="1">
      <c r="A160" s="120" t="s">
        <v>113</v>
      </c>
      <c r="B160" s="120"/>
      <c r="C160" s="120"/>
      <c r="D160" s="120"/>
      <c r="E160" s="120"/>
      <c r="F160" s="120"/>
      <c r="G160" s="120"/>
      <c r="H160" s="120"/>
      <c r="I160" s="120"/>
      <c r="J160" s="120"/>
    </row>
    <row r="161" ht="15">
      <c r="J161" s="3" t="s">
        <v>3</v>
      </c>
    </row>
    <row r="162" spans="1:10" ht="15">
      <c r="A162" s="109" t="s">
        <v>17</v>
      </c>
      <c r="B162" s="109" t="s">
        <v>19</v>
      </c>
      <c r="C162" s="109" t="s">
        <v>20</v>
      </c>
      <c r="D162" s="109" t="s">
        <v>21</v>
      </c>
      <c r="E162" s="109" t="s">
        <v>103</v>
      </c>
      <c r="F162" s="109"/>
      <c r="G162" s="109"/>
      <c r="H162" s="109" t="s">
        <v>104</v>
      </c>
      <c r="I162" s="109"/>
      <c r="J162" s="109"/>
    </row>
    <row r="163" spans="1:10" ht="41.25" customHeight="1">
      <c r="A163" s="109"/>
      <c r="B163" s="109"/>
      <c r="C163" s="109"/>
      <c r="D163" s="109"/>
      <c r="E163" s="4" t="s">
        <v>6</v>
      </c>
      <c r="F163" s="4" t="s">
        <v>7</v>
      </c>
      <c r="G163" s="4" t="s">
        <v>56</v>
      </c>
      <c r="H163" s="4" t="s">
        <v>6</v>
      </c>
      <c r="I163" s="4" t="s">
        <v>7</v>
      </c>
      <c r="J163" s="4" t="s">
        <v>57</v>
      </c>
    </row>
    <row r="164" spans="1:10" ht="15">
      <c r="A164" s="4">
        <v>1</v>
      </c>
      <c r="B164" s="4">
        <v>2</v>
      </c>
      <c r="C164" s="4">
        <v>3</v>
      </c>
      <c r="D164" s="4">
        <v>4</v>
      </c>
      <c r="E164" s="4">
        <v>5</v>
      </c>
      <c r="F164" s="4">
        <v>6</v>
      </c>
      <c r="G164" s="4">
        <v>7</v>
      </c>
      <c r="H164" s="4">
        <v>8</v>
      </c>
      <c r="I164" s="4">
        <v>9</v>
      </c>
      <c r="J164" s="4">
        <v>10</v>
      </c>
    </row>
    <row r="165" spans="1:10" ht="15">
      <c r="A165" s="4" t="s">
        <v>137</v>
      </c>
      <c r="B165" s="24" t="s">
        <v>22</v>
      </c>
      <c r="C165" s="4" t="s">
        <v>9</v>
      </c>
      <c r="D165" s="4" t="s">
        <v>9</v>
      </c>
      <c r="E165" s="5" t="s">
        <v>9</v>
      </c>
      <c r="F165" s="5" t="s">
        <v>9</v>
      </c>
      <c r="G165" s="5" t="s">
        <v>9</v>
      </c>
      <c r="H165" s="5" t="s">
        <v>9</v>
      </c>
      <c r="I165" s="5" t="s">
        <v>9</v>
      </c>
      <c r="J165" s="5" t="s">
        <v>9</v>
      </c>
    </row>
    <row r="166" spans="1:10" ht="45">
      <c r="A166" s="4"/>
      <c r="B166" s="5" t="s">
        <v>251</v>
      </c>
      <c r="C166" s="4" t="s">
        <v>149</v>
      </c>
      <c r="D166" s="4" t="s">
        <v>254</v>
      </c>
      <c r="E166" s="4">
        <v>1</v>
      </c>
      <c r="F166" s="4"/>
      <c r="G166" s="4">
        <v>1</v>
      </c>
      <c r="H166" s="4">
        <v>1</v>
      </c>
      <c r="I166" s="4"/>
      <c r="J166" s="4">
        <v>1</v>
      </c>
    </row>
    <row r="167" spans="1:10" ht="60" customHeight="1">
      <c r="A167" s="4"/>
      <c r="B167" s="5" t="s">
        <v>252</v>
      </c>
      <c r="C167" s="4" t="s">
        <v>156</v>
      </c>
      <c r="D167" s="4" t="s">
        <v>266</v>
      </c>
      <c r="E167" s="4">
        <v>8.5</v>
      </c>
      <c r="F167" s="4"/>
      <c r="G167" s="4">
        <v>8.5</v>
      </c>
      <c r="H167" s="4">
        <v>8.5</v>
      </c>
      <c r="I167" s="4"/>
      <c r="J167" s="4">
        <v>8.5</v>
      </c>
    </row>
    <row r="168" spans="1:10" ht="60">
      <c r="A168" s="4"/>
      <c r="B168" s="5" t="s">
        <v>253</v>
      </c>
      <c r="C168" s="4" t="s">
        <v>149</v>
      </c>
      <c r="D168" s="31" t="s">
        <v>254</v>
      </c>
      <c r="E168" s="4">
        <v>20</v>
      </c>
      <c r="F168" s="4"/>
      <c r="G168" s="4">
        <v>20</v>
      </c>
      <c r="H168" s="4">
        <v>20</v>
      </c>
      <c r="I168" s="4"/>
      <c r="J168" s="4">
        <v>20</v>
      </c>
    </row>
    <row r="169" spans="1:10" ht="15">
      <c r="A169" s="4" t="s">
        <v>138</v>
      </c>
      <c r="B169" s="24" t="s">
        <v>23</v>
      </c>
      <c r="C169" s="4"/>
      <c r="D169" s="4" t="s">
        <v>9</v>
      </c>
      <c r="E169" s="4" t="s">
        <v>9</v>
      </c>
      <c r="F169" s="4" t="s">
        <v>9</v>
      </c>
      <c r="G169" s="4" t="s">
        <v>9</v>
      </c>
      <c r="H169" s="4"/>
      <c r="I169" s="4"/>
      <c r="J169" s="4"/>
    </row>
    <row r="170" spans="1:10" ht="75">
      <c r="A170" s="4"/>
      <c r="B170" s="5" t="s">
        <v>255</v>
      </c>
      <c r="C170" s="4" t="s">
        <v>156</v>
      </c>
      <c r="D170" s="25" t="s">
        <v>256</v>
      </c>
      <c r="E170" s="4">
        <v>24</v>
      </c>
      <c r="F170" s="4"/>
      <c r="G170" s="4">
        <v>24</v>
      </c>
      <c r="H170" s="4">
        <v>24</v>
      </c>
      <c r="I170" s="4"/>
      <c r="J170" s="4">
        <v>24</v>
      </c>
    </row>
    <row r="171" spans="1:10" ht="15">
      <c r="A171" s="4" t="s">
        <v>139</v>
      </c>
      <c r="B171" s="24" t="s">
        <v>24</v>
      </c>
      <c r="C171" s="4"/>
      <c r="D171" s="4"/>
      <c r="E171" s="4"/>
      <c r="F171" s="4"/>
      <c r="G171" s="4"/>
      <c r="H171" s="4"/>
      <c r="I171" s="4"/>
      <c r="J171" s="4"/>
    </row>
    <row r="172" spans="1:10" ht="60">
      <c r="A172" s="4"/>
      <c r="B172" s="5" t="s">
        <v>257</v>
      </c>
      <c r="C172" s="4" t="s">
        <v>229</v>
      </c>
      <c r="D172" s="4" t="s">
        <v>161</v>
      </c>
      <c r="E172" s="27">
        <f>C133/E170</f>
        <v>43785.333333333336</v>
      </c>
      <c r="F172" s="4"/>
      <c r="G172" s="27">
        <f>C133/G170</f>
        <v>43785.333333333336</v>
      </c>
      <c r="H172" s="4">
        <v>45974</v>
      </c>
      <c r="I172" s="4"/>
      <c r="J172" s="4">
        <v>45974</v>
      </c>
    </row>
    <row r="173" spans="1:10" ht="60">
      <c r="A173" s="4"/>
      <c r="B173" s="5" t="s">
        <v>258</v>
      </c>
      <c r="C173" s="4" t="s">
        <v>229</v>
      </c>
      <c r="D173" s="4" t="s">
        <v>161</v>
      </c>
      <c r="E173" s="27">
        <f>C93/E167/12</f>
        <v>6062.460784313725</v>
      </c>
      <c r="F173" s="4"/>
      <c r="G173" s="27">
        <v>6062.460784313725</v>
      </c>
      <c r="H173" s="27">
        <f>G93/H167/12</f>
        <v>6365.578431372549</v>
      </c>
      <c r="I173" s="4"/>
      <c r="J173" s="27">
        <v>6366</v>
      </c>
    </row>
    <row r="174" spans="1:10" ht="15">
      <c r="A174" s="4" t="s">
        <v>159</v>
      </c>
      <c r="B174" s="24" t="s">
        <v>25</v>
      </c>
      <c r="C174" s="4"/>
      <c r="D174" s="4"/>
      <c r="E174" s="4"/>
      <c r="F174" s="4"/>
      <c r="G174" s="4"/>
      <c r="H174" s="4"/>
      <c r="I174" s="4"/>
      <c r="J174" s="4"/>
    </row>
    <row r="175" spans="1:10" ht="120">
      <c r="A175" s="4"/>
      <c r="B175" s="5" t="s">
        <v>259</v>
      </c>
      <c r="C175" s="4" t="s">
        <v>156</v>
      </c>
      <c r="D175" s="4" t="s">
        <v>254</v>
      </c>
      <c r="E175" s="4">
        <v>1</v>
      </c>
      <c r="F175" s="4"/>
      <c r="G175" s="4">
        <v>1</v>
      </c>
      <c r="H175" s="4">
        <v>1</v>
      </c>
      <c r="I175" s="4"/>
      <c r="J175" s="4">
        <v>1</v>
      </c>
    </row>
    <row r="176" spans="1:10" ht="15" customHeight="1">
      <c r="A176" s="4"/>
      <c r="B176" s="5" t="s">
        <v>260</v>
      </c>
      <c r="C176" s="4" t="s">
        <v>149</v>
      </c>
      <c r="D176" s="4" t="s">
        <v>254</v>
      </c>
      <c r="E176" s="4">
        <v>1975</v>
      </c>
      <c r="F176" s="4"/>
      <c r="G176" s="4">
        <v>1975</v>
      </c>
      <c r="H176" s="4">
        <v>1975</v>
      </c>
      <c r="I176" s="4"/>
      <c r="J176" s="4">
        <v>1975</v>
      </c>
    </row>
    <row r="177" spans="1:10" ht="75">
      <c r="A177" s="4"/>
      <c r="B177" s="5" t="s">
        <v>261</v>
      </c>
      <c r="C177" s="4" t="s">
        <v>156</v>
      </c>
      <c r="D177" s="4" t="s">
        <v>161</v>
      </c>
      <c r="E177" s="4">
        <v>20</v>
      </c>
      <c r="F177" s="4"/>
      <c r="G177" s="4">
        <v>20</v>
      </c>
      <c r="H177" s="4">
        <v>20</v>
      </c>
      <c r="I177" s="4"/>
      <c r="J177" s="4">
        <v>20</v>
      </c>
    </row>
    <row r="178" spans="1:10" ht="30">
      <c r="A178" s="4"/>
      <c r="B178" s="5" t="s">
        <v>262</v>
      </c>
      <c r="C178" s="4" t="s">
        <v>156</v>
      </c>
      <c r="D178" s="4" t="s">
        <v>161</v>
      </c>
      <c r="E178" s="4">
        <v>12</v>
      </c>
      <c r="F178" s="4"/>
      <c r="G178" s="4">
        <v>12</v>
      </c>
      <c r="H178" s="4">
        <v>12</v>
      </c>
      <c r="I178" s="4"/>
      <c r="J178" s="4">
        <v>12</v>
      </c>
    </row>
    <row r="179" spans="1:10" ht="15">
      <c r="A179" s="4"/>
      <c r="B179" s="5" t="s">
        <v>263</v>
      </c>
      <c r="C179" s="4" t="s">
        <v>156</v>
      </c>
      <c r="D179" s="4"/>
      <c r="E179" s="4">
        <v>2</v>
      </c>
      <c r="F179" s="4"/>
      <c r="G179" s="4">
        <v>2</v>
      </c>
      <c r="H179" s="4">
        <v>2</v>
      </c>
      <c r="I179" s="4"/>
      <c r="J179" s="4">
        <v>2</v>
      </c>
    </row>
    <row r="180" spans="1:10" ht="15">
      <c r="A180" s="4"/>
      <c r="B180" s="5" t="s">
        <v>264</v>
      </c>
      <c r="C180" s="4" t="s">
        <v>156</v>
      </c>
      <c r="D180" s="4"/>
      <c r="E180" s="4">
        <v>10</v>
      </c>
      <c r="F180" s="4"/>
      <c r="G180" s="4">
        <v>10</v>
      </c>
      <c r="H180" s="4">
        <v>10</v>
      </c>
      <c r="I180" s="4"/>
      <c r="J180" s="4">
        <v>10</v>
      </c>
    </row>
    <row r="181" spans="1:10" ht="120">
      <c r="A181" s="4" t="s">
        <v>9</v>
      </c>
      <c r="B181" s="23" t="s">
        <v>265</v>
      </c>
      <c r="C181" s="4" t="s">
        <v>170</v>
      </c>
      <c r="D181" s="4" t="s">
        <v>161</v>
      </c>
      <c r="E181" s="4">
        <v>100</v>
      </c>
      <c r="F181" s="4"/>
      <c r="G181" s="4">
        <v>100</v>
      </c>
      <c r="H181" s="4">
        <v>100</v>
      </c>
      <c r="I181" s="4"/>
      <c r="J181" s="4">
        <v>100</v>
      </c>
    </row>
    <row r="183" spans="1:11" ht="15" customHeight="1">
      <c r="A183" s="120" t="s">
        <v>26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ht="15">
      <c r="K184" s="3" t="s">
        <v>3</v>
      </c>
    </row>
    <row r="185" spans="1:11" ht="15" customHeight="1">
      <c r="A185" s="109" t="s">
        <v>5</v>
      </c>
      <c r="B185" s="109" t="s">
        <v>80</v>
      </c>
      <c r="C185" s="109"/>
      <c r="D185" s="115" t="s">
        <v>81</v>
      </c>
      <c r="E185" s="117"/>
      <c r="F185" s="109" t="s">
        <v>82</v>
      </c>
      <c r="G185" s="109"/>
      <c r="H185" s="109" t="s">
        <v>103</v>
      </c>
      <c r="I185" s="109"/>
      <c r="J185" s="109" t="s">
        <v>104</v>
      </c>
      <c r="K185" s="109"/>
    </row>
    <row r="186" spans="1:11" ht="30">
      <c r="A186" s="109"/>
      <c r="B186" s="4" t="s">
        <v>6</v>
      </c>
      <c r="C186" s="4" t="s">
        <v>7</v>
      </c>
      <c r="D186" s="4" t="s">
        <v>6</v>
      </c>
      <c r="E186" s="4" t="s">
        <v>7</v>
      </c>
      <c r="F186" s="4" t="s">
        <v>6</v>
      </c>
      <c r="G186" s="4" t="s">
        <v>7</v>
      </c>
      <c r="H186" s="4" t="s">
        <v>6</v>
      </c>
      <c r="I186" s="4" t="s">
        <v>7</v>
      </c>
      <c r="J186" s="4" t="s">
        <v>6</v>
      </c>
      <c r="K186" s="4" t="s">
        <v>7</v>
      </c>
    </row>
    <row r="187" spans="1:11" ht="15">
      <c r="A187" s="4">
        <v>1</v>
      </c>
      <c r="B187" s="4">
        <v>2</v>
      </c>
      <c r="C187" s="4">
        <v>3</v>
      </c>
      <c r="D187" s="4">
        <v>4</v>
      </c>
      <c r="E187" s="4">
        <v>5</v>
      </c>
      <c r="F187" s="4">
        <v>6</v>
      </c>
      <c r="G187" s="4">
        <v>7</v>
      </c>
      <c r="H187" s="4">
        <v>8</v>
      </c>
      <c r="I187" s="4">
        <v>9</v>
      </c>
      <c r="J187" s="4">
        <v>10</v>
      </c>
      <c r="K187" s="4">
        <v>11</v>
      </c>
    </row>
    <row r="188" spans="1:11" ht="30">
      <c r="A188" s="23" t="s">
        <v>173</v>
      </c>
      <c r="B188" s="85">
        <v>481418</v>
      </c>
      <c r="C188" s="41" t="s">
        <v>9</v>
      </c>
      <c r="D188" s="41">
        <v>634074</v>
      </c>
      <c r="E188" s="41" t="s">
        <v>9</v>
      </c>
      <c r="F188" s="41">
        <v>741375</v>
      </c>
      <c r="G188" s="41" t="s">
        <v>9</v>
      </c>
      <c r="H188" s="41">
        <v>782892</v>
      </c>
      <c r="I188" s="41" t="s">
        <v>9</v>
      </c>
      <c r="J188" s="41">
        <v>822036.6</v>
      </c>
      <c r="K188" s="41" t="s">
        <v>9</v>
      </c>
    </row>
    <row r="189" spans="1:11" ht="60">
      <c r="A189" s="4" t="s">
        <v>174</v>
      </c>
      <c r="B189" s="41">
        <v>0</v>
      </c>
      <c r="C189" s="41" t="s">
        <v>9</v>
      </c>
      <c r="D189" s="41">
        <v>0</v>
      </c>
      <c r="E189" s="41" t="s">
        <v>9</v>
      </c>
      <c r="F189" s="41">
        <v>0</v>
      </c>
      <c r="G189" s="41" t="s">
        <v>9</v>
      </c>
      <c r="H189" s="41">
        <v>0</v>
      </c>
      <c r="I189" s="41" t="s">
        <v>9</v>
      </c>
      <c r="J189" s="41">
        <v>0</v>
      </c>
      <c r="K189" s="41" t="s">
        <v>9</v>
      </c>
    </row>
    <row r="190" spans="1:11" ht="15">
      <c r="A190" s="4" t="s">
        <v>177</v>
      </c>
      <c r="B190" s="41">
        <v>2440</v>
      </c>
      <c r="C190" s="41"/>
      <c r="D190" s="41">
        <v>17074</v>
      </c>
      <c r="E190" s="41"/>
      <c r="F190" s="41">
        <v>19960</v>
      </c>
      <c r="G190" s="41"/>
      <c r="H190" s="41">
        <v>21077</v>
      </c>
      <c r="I190" s="41"/>
      <c r="J190" s="41">
        <v>22131</v>
      </c>
      <c r="K190" s="41"/>
    </row>
    <row r="191" spans="1:11" ht="33.75" customHeight="1">
      <c r="A191" s="4" t="s">
        <v>175</v>
      </c>
      <c r="B191" s="41">
        <v>26162</v>
      </c>
      <c r="C191" s="41"/>
      <c r="D191" s="41">
        <v>30252</v>
      </c>
      <c r="E191" s="41"/>
      <c r="F191" s="41">
        <v>35365</v>
      </c>
      <c r="G191" s="41"/>
      <c r="H191" s="41">
        <v>37345</v>
      </c>
      <c r="I191" s="41"/>
      <c r="J191" s="41">
        <v>39212</v>
      </c>
      <c r="K191" s="41"/>
    </row>
    <row r="192" spans="1:11" ht="15">
      <c r="A192" s="4" t="s">
        <v>12</v>
      </c>
      <c r="B192" s="41">
        <v>510020</v>
      </c>
      <c r="C192" s="41">
        <v>0</v>
      </c>
      <c r="D192" s="41">
        <v>681400</v>
      </c>
      <c r="E192" s="41">
        <v>0</v>
      </c>
      <c r="F192" s="41">
        <v>796700</v>
      </c>
      <c r="G192" s="41">
        <v>0</v>
      </c>
      <c r="H192" s="41">
        <v>841315</v>
      </c>
      <c r="I192" s="41">
        <v>0</v>
      </c>
      <c r="J192" s="41">
        <v>883380</v>
      </c>
      <c r="K192" s="41">
        <v>0</v>
      </c>
    </row>
    <row r="193" spans="1:11" ht="120">
      <c r="A193" s="6" t="s">
        <v>27</v>
      </c>
      <c r="B193" s="41" t="s">
        <v>11</v>
      </c>
      <c r="C193" s="41" t="s">
        <v>9</v>
      </c>
      <c r="D193" s="41" t="s">
        <v>11</v>
      </c>
      <c r="E193" s="41" t="s">
        <v>9</v>
      </c>
      <c r="F193" s="41" t="s">
        <v>9</v>
      </c>
      <c r="G193" s="41" t="s">
        <v>9</v>
      </c>
      <c r="H193" s="41" t="s">
        <v>9</v>
      </c>
      <c r="I193" s="41" t="s">
        <v>9</v>
      </c>
      <c r="J193" s="41" t="s">
        <v>11</v>
      </c>
      <c r="K193" s="41" t="s">
        <v>9</v>
      </c>
    </row>
    <row r="196" spans="1:14" ht="15" customHeight="1">
      <c r="A196" s="120" t="s">
        <v>28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</row>
    <row r="198" spans="1:14" ht="15" customHeight="1">
      <c r="A198" s="109" t="s">
        <v>55</v>
      </c>
      <c r="B198" s="109" t="s">
        <v>29</v>
      </c>
      <c r="C198" s="115" t="s">
        <v>80</v>
      </c>
      <c r="D198" s="116"/>
      <c r="E198" s="116"/>
      <c r="F198" s="117"/>
      <c r="G198" s="109" t="s">
        <v>114</v>
      </c>
      <c r="H198" s="109"/>
      <c r="I198" s="109"/>
      <c r="J198" s="109"/>
      <c r="K198" s="109" t="s">
        <v>115</v>
      </c>
      <c r="L198" s="109"/>
      <c r="M198" s="115" t="s">
        <v>116</v>
      </c>
      <c r="N198" s="117"/>
    </row>
    <row r="199" spans="1:14" ht="30.75" customHeight="1">
      <c r="A199" s="109"/>
      <c r="B199" s="109"/>
      <c r="C199" s="109" t="s">
        <v>6</v>
      </c>
      <c r="D199" s="109"/>
      <c r="E199" s="109" t="s">
        <v>7</v>
      </c>
      <c r="F199" s="109"/>
      <c r="G199" s="109" t="s">
        <v>6</v>
      </c>
      <c r="H199" s="109"/>
      <c r="I199" s="109" t="s">
        <v>7</v>
      </c>
      <c r="J199" s="109"/>
      <c r="K199" s="109" t="s">
        <v>6</v>
      </c>
      <c r="L199" s="109" t="s">
        <v>7</v>
      </c>
      <c r="M199" s="109" t="s">
        <v>6</v>
      </c>
      <c r="N199" s="109" t="s">
        <v>7</v>
      </c>
    </row>
    <row r="200" spans="1:14" ht="30">
      <c r="A200" s="109"/>
      <c r="B200" s="109"/>
      <c r="C200" s="4" t="s">
        <v>58</v>
      </c>
      <c r="D200" s="4" t="s">
        <v>59</v>
      </c>
      <c r="E200" s="4" t="s">
        <v>58</v>
      </c>
      <c r="F200" s="4" t="s">
        <v>59</v>
      </c>
      <c r="G200" s="4" t="s">
        <v>58</v>
      </c>
      <c r="H200" s="4" t="s">
        <v>59</v>
      </c>
      <c r="I200" s="4" t="s">
        <v>58</v>
      </c>
      <c r="J200" s="4" t="s">
        <v>59</v>
      </c>
      <c r="K200" s="109"/>
      <c r="L200" s="109"/>
      <c r="M200" s="109"/>
      <c r="N200" s="109"/>
    </row>
    <row r="201" spans="1:14" ht="15">
      <c r="A201" s="4">
        <v>1</v>
      </c>
      <c r="B201" s="4">
        <v>2</v>
      </c>
      <c r="C201" s="4">
        <v>3</v>
      </c>
      <c r="D201" s="4">
        <v>4</v>
      </c>
      <c r="E201" s="4">
        <v>5</v>
      </c>
      <c r="F201" s="4">
        <v>6</v>
      </c>
      <c r="G201" s="4">
        <v>7</v>
      </c>
      <c r="H201" s="4">
        <v>8</v>
      </c>
      <c r="I201" s="4">
        <v>9</v>
      </c>
      <c r="J201" s="4">
        <v>10</v>
      </c>
      <c r="K201" s="4">
        <v>11</v>
      </c>
      <c r="L201" s="4">
        <v>12</v>
      </c>
      <c r="M201" s="4">
        <v>13</v>
      </c>
      <c r="N201" s="4">
        <v>14</v>
      </c>
    </row>
    <row r="202" spans="1:14" ht="15">
      <c r="A202" s="4"/>
      <c r="B202" s="86" t="s">
        <v>392</v>
      </c>
      <c r="C202" s="4">
        <v>4</v>
      </c>
      <c r="D202" s="4">
        <v>4</v>
      </c>
      <c r="E202" s="4"/>
      <c r="F202" s="4"/>
      <c r="G202" s="4">
        <v>4</v>
      </c>
      <c r="H202" s="4">
        <v>4</v>
      </c>
      <c r="I202" s="4"/>
      <c r="J202" s="4"/>
      <c r="K202" s="4">
        <v>4</v>
      </c>
      <c r="L202" s="4"/>
      <c r="M202" s="4">
        <v>4</v>
      </c>
      <c r="N202" s="4"/>
    </row>
    <row r="203" spans="1:14" ht="15">
      <c r="A203" s="4"/>
      <c r="B203" s="86" t="s">
        <v>393</v>
      </c>
      <c r="C203" s="4">
        <v>4.5</v>
      </c>
      <c r="D203" s="4">
        <v>4.5</v>
      </c>
      <c r="E203" s="4"/>
      <c r="F203" s="4"/>
      <c r="G203" s="4">
        <v>4.5</v>
      </c>
      <c r="H203" s="4">
        <v>4.5</v>
      </c>
      <c r="I203" s="4"/>
      <c r="J203" s="4"/>
      <c r="K203" s="4">
        <v>4.5</v>
      </c>
      <c r="L203" s="4"/>
      <c r="M203" s="4">
        <v>4.5</v>
      </c>
      <c r="N203" s="4"/>
    </row>
    <row r="204" spans="1:14" ht="15">
      <c r="A204" s="4" t="s">
        <v>9</v>
      </c>
      <c r="B204" s="4" t="s">
        <v>12</v>
      </c>
      <c r="C204" s="4">
        <f aca="true" t="shared" si="5" ref="C204:M204">SUM(C202:C203)</f>
        <v>8.5</v>
      </c>
      <c r="D204" s="4">
        <f t="shared" si="5"/>
        <v>8.5</v>
      </c>
      <c r="E204" s="4">
        <f t="shared" si="5"/>
        <v>0</v>
      </c>
      <c r="F204" s="4">
        <f t="shared" si="5"/>
        <v>0</v>
      </c>
      <c r="G204" s="4">
        <f t="shared" si="5"/>
        <v>8.5</v>
      </c>
      <c r="H204" s="4">
        <f t="shared" si="5"/>
        <v>8.5</v>
      </c>
      <c r="I204" s="4">
        <f t="shared" si="5"/>
        <v>0</v>
      </c>
      <c r="J204" s="4">
        <f t="shared" si="5"/>
        <v>0</v>
      </c>
      <c r="K204" s="4">
        <f t="shared" si="5"/>
        <v>8.5</v>
      </c>
      <c r="L204" s="4">
        <f t="shared" si="5"/>
        <v>0</v>
      </c>
      <c r="M204" s="4">
        <f t="shared" si="5"/>
        <v>8.5</v>
      </c>
      <c r="N204" s="4" t="s">
        <v>9</v>
      </c>
    </row>
    <row r="205" spans="1:14" ht="45">
      <c r="A205" s="4" t="s">
        <v>9</v>
      </c>
      <c r="B205" s="4" t="s">
        <v>30</v>
      </c>
      <c r="C205" s="4" t="s">
        <v>11</v>
      </c>
      <c r="D205" s="4" t="s">
        <v>11</v>
      </c>
      <c r="E205" s="4" t="s">
        <v>9</v>
      </c>
      <c r="F205" s="4" t="s">
        <v>9</v>
      </c>
      <c r="G205" s="4" t="s">
        <v>11</v>
      </c>
      <c r="H205" s="4" t="s">
        <v>11</v>
      </c>
      <c r="I205" s="4" t="s">
        <v>9</v>
      </c>
      <c r="J205" s="4" t="s">
        <v>9</v>
      </c>
      <c r="K205" s="4" t="s">
        <v>11</v>
      </c>
      <c r="L205" s="4" t="s">
        <v>9</v>
      </c>
      <c r="M205" s="4" t="s">
        <v>11</v>
      </c>
      <c r="N205" s="4" t="s">
        <v>9</v>
      </c>
    </row>
    <row r="208" spans="1:12" ht="15" customHeight="1">
      <c r="A208" s="114" t="s">
        <v>74</v>
      </c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1:12" ht="15" customHeight="1">
      <c r="A209" s="114" t="s">
        <v>117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ht="15">
      <c r="L210" s="1" t="s">
        <v>3</v>
      </c>
    </row>
    <row r="211" spans="1:12" ht="21.75" customHeight="1">
      <c r="A211" s="109" t="s">
        <v>17</v>
      </c>
      <c r="B211" s="109" t="s">
        <v>31</v>
      </c>
      <c r="C211" s="109" t="s">
        <v>32</v>
      </c>
      <c r="D211" s="115" t="s">
        <v>80</v>
      </c>
      <c r="E211" s="116"/>
      <c r="F211" s="117"/>
      <c r="G211" s="109" t="s">
        <v>81</v>
      </c>
      <c r="H211" s="109"/>
      <c r="I211" s="109"/>
      <c r="J211" s="109" t="s">
        <v>82</v>
      </c>
      <c r="K211" s="109"/>
      <c r="L211" s="109"/>
    </row>
    <row r="212" spans="1:12" ht="30">
      <c r="A212" s="109"/>
      <c r="B212" s="109"/>
      <c r="C212" s="109"/>
      <c r="D212" s="4" t="s">
        <v>6</v>
      </c>
      <c r="E212" s="4" t="s">
        <v>7</v>
      </c>
      <c r="F212" s="4" t="s">
        <v>60</v>
      </c>
      <c r="G212" s="4" t="s">
        <v>6</v>
      </c>
      <c r="H212" s="4" t="s">
        <v>7</v>
      </c>
      <c r="I212" s="4" t="s">
        <v>52</v>
      </c>
      <c r="J212" s="4" t="s">
        <v>6</v>
      </c>
      <c r="K212" s="4" t="s">
        <v>7</v>
      </c>
      <c r="L212" s="4" t="s">
        <v>61</v>
      </c>
    </row>
    <row r="213" spans="1:12" ht="15">
      <c r="A213" s="4">
        <v>1</v>
      </c>
      <c r="B213" s="4">
        <v>2</v>
      </c>
      <c r="C213" s="4">
        <v>3</v>
      </c>
      <c r="D213" s="4">
        <v>4</v>
      </c>
      <c r="E213" s="4">
        <v>5</v>
      </c>
      <c r="F213" s="4">
        <v>6</v>
      </c>
      <c r="G213" s="4">
        <v>7</v>
      </c>
      <c r="H213" s="4">
        <v>8</v>
      </c>
      <c r="I213" s="4">
        <v>9</v>
      </c>
      <c r="J213" s="4">
        <v>10</v>
      </c>
      <c r="K213" s="4">
        <v>11</v>
      </c>
      <c r="L213" s="4">
        <v>12</v>
      </c>
    </row>
    <row r="214" spans="1:12" ht="15">
      <c r="A214" s="4" t="s">
        <v>9</v>
      </c>
      <c r="B214" s="5" t="s">
        <v>9</v>
      </c>
      <c r="C214" s="5" t="s">
        <v>9</v>
      </c>
      <c r="D214" s="5" t="s">
        <v>9</v>
      </c>
      <c r="E214" s="5" t="s">
        <v>9</v>
      </c>
      <c r="F214" s="5" t="s">
        <v>9</v>
      </c>
      <c r="G214" s="5" t="s">
        <v>9</v>
      </c>
      <c r="H214" s="5" t="s">
        <v>9</v>
      </c>
      <c r="I214" s="5" t="s">
        <v>9</v>
      </c>
      <c r="J214" s="5" t="s">
        <v>9</v>
      </c>
      <c r="K214" s="5" t="s">
        <v>9</v>
      </c>
      <c r="L214" s="5" t="s">
        <v>9</v>
      </c>
    </row>
    <row r="215" spans="1:12" ht="15">
      <c r="A215" s="4" t="s">
        <v>9</v>
      </c>
      <c r="B215" s="4" t="s">
        <v>12</v>
      </c>
      <c r="C215" s="5" t="s">
        <v>9</v>
      </c>
      <c r="D215" s="5" t="s">
        <v>9</v>
      </c>
      <c r="E215" s="5" t="s">
        <v>9</v>
      </c>
      <c r="F215" s="5" t="s">
        <v>9</v>
      </c>
      <c r="G215" s="5" t="s">
        <v>9</v>
      </c>
      <c r="H215" s="5" t="s">
        <v>9</v>
      </c>
      <c r="I215" s="5" t="s">
        <v>9</v>
      </c>
      <c r="J215" s="5" t="s">
        <v>9</v>
      </c>
      <c r="K215" s="5" t="s">
        <v>9</v>
      </c>
      <c r="L215" s="5" t="s">
        <v>9</v>
      </c>
    </row>
    <row r="217" spans="1:9" ht="15" customHeight="1">
      <c r="A217" s="120" t="s">
        <v>118</v>
      </c>
      <c r="B217" s="120"/>
      <c r="C217" s="120"/>
      <c r="D217" s="120"/>
      <c r="E217" s="120"/>
      <c r="F217" s="120"/>
      <c r="G217" s="120"/>
      <c r="H217" s="120"/>
      <c r="I217" s="120"/>
    </row>
    <row r="218" ht="15">
      <c r="I218" s="3" t="s">
        <v>3</v>
      </c>
    </row>
    <row r="219" spans="1:9" ht="21.75" customHeight="1">
      <c r="A219" s="109" t="s">
        <v>55</v>
      </c>
      <c r="B219" s="109" t="s">
        <v>31</v>
      </c>
      <c r="C219" s="109" t="s">
        <v>32</v>
      </c>
      <c r="D219" s="115" t="s">
        <v>103</v>
      </c>
      <c r="E219" s="116"/>
      <c r="F219" s="117"/>
      <c r="G219" s="109" t="s">
        <v>104</v>
      </c>
      <c r="H219" s="109"/>
      <c r="I219" s="109"/>
    </row>
    <row r="220" spans="1:9" ht="33" customHeight="1">
      <c r="A220" s="109"/>
      <c r="B220" s="109"/>
      <c r="C220" s="109"/>
      <c r="D220" s="4" t="s">
        <v>6</v>
      </c>
      <c r="E220" s="4" t="s">
        <v>7</v>
      </c>
      <c r="F220" s="4" t="s">
        <v>60</v>
      </c>
      <c r="G220" s="4" t="s">
        <v>6</v>
      </c>
      <c r="H220" s="4" t="s">
        <v>7</v>
      </c>
      <c r="I220" s="4" t="s">
        <v>52</v>
      </c>
    </row>
    <row r="221" spans="1:9" ht="15">
      <c r="A221" s="4">
        <v>1</v>
      </c>
      <c r="B221" s="4">
        <v>2</v>
      </c>
      <c r="C221" s="4">
        <v>3</v>
      </c>
      <c r="D221" s="4">
        <v>4</v>
      </c>
      <c r="E221" s="4">
        <v>5</v>
      </c>
      <c r="F221" s="4">
        <v>6</v>
      </c>
      <c r="G221" s="4">
        <v>7</v>
      </c>
      <c r="H221" s="4">
        <v>8</v>
      </c>
      <c r="I221" s="4">
        <v>9</v>
      </c>
    </row>
    <row r="222" spans="1:9" ht="15">
      <c r="A222" s="4" t="s">
        <v>9</v>
      </c>
      <c r="B222" s="5" t="s">
        <v>9</v>
      </c>
      <c r="C222" s="5" t="s">
        <v>9</v>
      </c>
      <c r="D222" s="5" t="s">
        <v>9</v>
      </c>
      <c r="E222" s="5" t="s">
        <v>9</v>
      </c>
      <c r="F222" s="5" t="s">
        <v>9</v>
      </c>
      <c r="G222" s="5" t="s">
        <v>9</v>
      </c>
      <c r="H222" s="5" t="s">
        <v>9</v>
      </c>
      <c r="I222" s="5" t="s">
        <v>9</v>
      </c>
    </row>
    <row r="223" spans="1:9" ht="15">
      <c r="A223" s="4" t="s">
        <v>9</v>
      </c>
      <c r="B223" s="4" t="s">
        <v>12</v>
      </c>
      <c r="C223" s="5" t="s">
        <v>9</v>
      </c>
      <c r="D223" s="5" t="s">
        <v>9</v>
      </c>
      <c r="E223" s="5" t="s">
        <v>9</v>
      </c>
      <c r="F223" s="5" t="s">
        <v>9</v>
      </c>
      <c r="G223" s="5" t="s">
        <v>9</v>
      </c>
      <c r="H223" s="5" t="s">
        <v>9</v>
      </c>
      <c r="I223" s="5" t="s">
        <v>9</v>
      </c>
    </row>
    <row r="226" spans="1:13" ht="15" customHeight="1">
      <c r="A226" s="120" t="s">
        <v>119</v>
      </c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ht="15">
      <c r="M227" s="3" t="s">
        <v>3</v>
      </c>
    </row>
    <row r="228" spans="1:13" ht="23.25" customHeight="1">
      <c r="A228" s="123" t="s">
        <v>63</v>
      </c>
      <c r="B228" s="123" t="s">
        <v>62</v>
      </c>
      <c r="C228" s="109" t="s">
        <v>33</v>
      </c>
      <c r="D228" s="115" t="s">
        <v>80</v>
      </c>
      <c r="E228" s="117"/>
      <c r="F228" s="109" t="s">
        <v>81</v>
      </c>
      <c r="G228" s="109"/>
      <c r="H228" s="109" t="s">
        <v>82</v>
      </c>
      <c r="I228" s="109"/>
      <c r="J228" s="109" t="s">
        <v>103</v>
      </c>
      <c r="K228" s="109"/>
      <c r="L228" s="109" t="s">
        <v>104</v>
      </c>
      <c r="M228" s="109"/>
    </row>
    <row r="229" spans="1:13" ht="124.5" customHeight="1">
      <c r="A229" s="124"/>
      <c r="B229" s="124"/>
      <c r="C229" s="109"/>
      <c r="D229" s="4" t="s">
        <v>35</v>
      </c>
      <c r="E229" s="4" t="s">
        <v>34</v>
      </c>
      <c r="F229" s="4" t="s">
        <v>35</v>
      </c>
      <c r="G229" s="4" t="s">
        <v>34</v>
      </c>
      <c r="H229" s="4" t="s">
        <v>35</v>
      </c>
      <c r="I229" s="4" t="s">
        <v>34</v>
      </c>
      <c r="J229" s="4" t="s">
        <v>35</v>
      </c>
      <c r="K229" s="4" t="s">
        <v>34</v>
      </c>
      <c r="L229" s="4" t="s">
        <v>35</v>
      </c>
      <c r="M229" s="4" t="s">
        <v>34</v>
      </c>
    </row>
    <row r="230" spans="1:13" ht="15">
      <c r="A230" s="4">
        <v>1</v>
      </c>
      <c r="B230" s="4">
        <v>2</v>
      </c>
      <c r="C230" s="4">
        <v>3</v>
      </c>
      <c r="D230" s="4">
        <v>4</v>
      </c>
      <c r="E230" s="4">
        <v>5</v>
      </c>
      <c r="F230" s="4">
        <v>6</v>
      </c>
      <c r="G230" s="4">
        <v>7</v>
      </c>
      <c r="H230" s="4">
        <v>8</v>
      </c>
      <c r="I230" s="4">
        <v>9</v>
      </c>
      <c r="J230" s="4">
        <v>10</v>
      </c>
      <c r="K230" s="4">
        <v>11</v>
      </c>
      <c r="L230" s="4">
        <v>12</v>
      </c>
      <c r="M230" s="4">
        <v>13</v>
      </c>
    </row>
    <row r="231" spans="1:13" ht="15">
      <c r="A231" s="4" t="s">
        <v>9</v>
      </c>
      <c r="B231" s="4" t="s">
        <v>9</v>
      </c>
      <c r="C231" s="4" t="s">
        <v>9</v>
      </c>
      <c r="D231" s="4" t="s">
        <v>9</v>
      </c>
      <c r="E231" s="4" t="s">
        <v>9</v>
      </c>
      <c r="F231" s="4" t="s">
        <v>9</v>
      </c>
      <c r="G231" s="4" t="s">
        <v>9</v>
      </c>
      <c r="H231" s="4" t="s">
        <v>9</v>
      </c>
      <c r="I231" s="4" t="s">
        <v>9</v>
      </c>
      <c r="J231" s="4" t="s">
        <v>9</v>
      </c>
      <c r="K231" s="4" t="s">
        <v>9</v>
      </c>
      <c r="L231" s="4" t="s">
        <v>9</v>
      </c>
      <c r="M231" s="4" t="s">
        <v>9</v>
      </c>
    </row>
    <row r="232" spans="1:13" ht="15">
      <c r="A232" s="4" t="s">
        <v>9</v>
      </c>
      <c r="B232" s="4" t="s">
        <v>9</v>
      </c>
      <c r="C232" s="4" t="s">
        <v>9</v>
      </c>
      <c r="D232" s="4" t="s">
        <v>9</v>
      </c>
      <c r="E232" s="4" t="s">
        <v>9</v>
      </c>
      <c r="F232" s="4" t="s">
        <v>9</v>
      </c>
      <c r="G232" s="4" t="s">
        <v>9</v>
      </c>
      <c r="H232" s="4" t="s">
        <v>9</v>
      </c>
      <c r="I232" s="4" t="s">
        <v>9</v>
      </c>
      <c r="J232" s="4" t="s">
        <v>9</v>
      </c>
      <c r="K232" s="4" t="s">
        <v>9</v>
      </c>
      <c r="L232" s="4" t="s">
        <v>9</v>
      </c>
      <c r="M232" s="4" t="s">
        <v>9</v>
      </c>
    </row>
    <row r="235" spans="1:10" ht="48" customHeight="1">
      <c r="A235" s="114" t="s">
        <v>187</v>
      </c>
      <c r="B235" s="114"/>
      <c r="C235" s="114"/>
      <c r="D235" s="114"/>
      <c r="E235" s="114"/>
      <c r="F235" s="114"/>
      <c r="G235" s="114"/>
      <c r="H235" s="114"/>
      <c r="I235" s="114"/>
      <c r="J235" s="114"/>
    </row>
    <row r="236" spans="1:13" ht="48" customHeight="1">
      <c r="A236" s="110" t="s">
        <v>188</v>
      </c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</row>
    <row r="237" spans="1:10" ht="15" customHeight="1">
      <c r="A237" s="114" t="s">
        <v>176</v>
      </c>
      <c r="B237" s="114"/>
      <c r="C237" s="114"/>
      <c r="D237" s="114"/>
      <c r="E237" s="114"/>
      <c r="F237" s="114"/>
      <c r="G237" s="114"/>
      <c r="H237" s="114"/>
      <c r="I237" s="114"/>
      <c r="J237" s="114"/>
    </row>
    <row r="238" spans="1:10" ht="15" customHeight="1">
      <c r="A238" s="114" t="s">
        <v>179</v>
      </c>
      <c r="B238" s="114"/>
      <c r="C238" s="114"/>
      <c r="D238" s="114"/>
      <c r="E238" s="114"/>
      <c r="F238" s="114"/>
      <c r="G238" s="114"/>
      <c r="H238" s="114"/>
      <c r="I238" s="114"/>
      <c r="J238" s="114"/>
    </row>
    <row r="239" ht="15">
      <c r="J239" s="3" t="s">
        <v>3</v>
      </c>
    </row>
    <row r="240" spans="1:10" ht="72.75" customHeight="1">
      <c r="A240" s="109" t="s">
        <v>36</v>
      </c>
      <c r="B240" s="109" t="s">
        <v>5</v>
      </c>
      <c r="C240" s="109" t="s">
        <v>37</v>
      </c>
      <c r="D240" s="109" t="s">
        <v>64</v>
      </c>
      <c r="E240" s="109" t="s">
        <v>38</v>
      </c>
      <c r="F240" s="109" t="s">
        <v>39</v>
      </c>
      <c r="G240" s="109" t="s">
        <v>65</v>
      </c>
      <c r="H240" s="109" t="s">
        <v>40</v>
      </c>
      <c r="I240" s="109"/>
      <c r="J240" s="109" t="s">
        <v>66</v>
      </c>
    </row>
    <row r="241" spans="1:10" ht="30">
      <c r="A241" s="109"/>
      <c r="B241" s="109"/>
      <c r="C241" s="109"/>
      <c r="D241" s="109"/>
      <c r="E241" s="109"/>
      <c r="F241" s="109"/>
      <c r="G241" s="109"/>
      <c r="H241" s="4" t="s">
        <v>41</v>
      </c>
      <c r="I241" s="4" t="s">
        <v>42</v>
      </c>
      <c r="J241" s="109"/>
    </row>
    <row r="242" spans="1:10" ht="15">
      <c r="A242" s="4">
        <v>1</v>
      </c>
      <c r="B242" s="4">
        <v>2</v>
      </c>
      <c r="C242" s="4">
        <v>3</v>
      </c>
      <c r="D242" s="4">
        <v>4</v>
      </c>
      <c r="E242" s="4">
        <v>5</v>
      </c>
      <c r="F242" s="4">
        <v>6</v>
      </c>
      <c r="G242" s="4">
        <v>7</v>
      </c>
      <c r="H242" s="4">
        <v>8</v>
      </c>
      <c r="I242" s="4">
        <v>9</v>
      </c>
      <c r="J242" s="4">
        <v>10</v>
      </c>
    </row>
    <row r="243" spans="1:10" ht="15">
      <c r="A243" s="20">
        <v>2111</v>
      </c>
      <c r="B243" s="18" t="s">
        <v>120</v>
      </c>
      <c r="C243" s="41">
        <v>418000</v>
      </c>
      <c r="D243" s="41">
        <v>417984</v>
      </c>
      <c r="E243" s="41"/>
      <c r="F243" s="41"/>
      <c r="G243" s="41"/>
      <c r="H243" s="41"/>
      <c r="I243" s="41"/>
      <c r="J243" s="41">
        <f>D243+F243</f>
        <v>417984</v>
      </c>
    </row>
    <row r="244" spans="1:10" ht="15">
      <c r="A244" s="20">
        <v>2120</v>
      </c>
      <c r="B244" s="18" t="s">
        <v>121</v>
      </c>
      <c r="C244" s="41">
        <v>92020</v>
      </c>
      <c r="D244" s="41">
        <v>90407</v>
      </c>
      <c r="E244" s="41"/>
      <c r="F244" s="41"/>
      <c r="G244" s="41"/>
      <c r="H244" s="41"/>
      <c r="I244" s="41"/>
      <c r="J244" s="41">
        <f aca="true" t="shared" si="6" ref="J244:J251">D244+F244</f>
        <v>90407</v>
      </c>
    </row>
    <row r="245" spans="1:10" ht="26.25">
      <c r="A245" s="20">
        <v>2210</v>
      </c>
      <c r="B245" s="18" t="s">
        <v>122</v>
      </c>
      <c r="C245" s="41">
        <v>37720</v>
      </c>
      <c r="D245" s="41">
        <v>22356</v>
      </c>
      <c r="E245" s="41"/>
      <c r="F245" s="41">
        <v>7667</v>
      </c>
      <c r="G245" s="41">
        <f aca="true" t="shared" si="7" ref="G245:G251">F245-E245</f>
        <v>7667</v>
      </c>
      <c r="H245" s="41">
        <v>211200</v>
      </c>
      <c r="I245" s="41"/>
      <c r="J245" s="41">
        <f t="shared" si="6"/>
        <v>30023</v>
      </c>
    </row>
    <row r="246" spans="1:10" ht="15">
      <c r="A246" s="20">
        <v>2240</v>
      </c>
      <c r="B246" s="18" t="s">
        <v>125</v>
      </c>
      <c r="C246" s="41">
        <v>61610</v>
      </c>
      <c r="D246" s="41">
        <v>57377</v>
      </c>
      <c r="E246" s="41"/>
      <c r="F246" s="41">
        <v>3299</v>
      </c>
      <c r="G246" s="41">
        <f t="shared" si="7"/>
        <v>3299</v>
      </c>
      <c r="H246" s="41">
        <v>14800</v>
      </c>
      <c r="I246" s="41"/>
      <c r="J246" s="41">
        <f t="shared" si="6"/>
        <v>60676</v>
      </c>
    </row>
    <row r="247" spans="1:10" ht="15">
      <c r="A247" s="20">
        <v>2250</v>
      </c>
      <c r="B247" s="18" t="s">
        <v>126</v>
      </c>
      <c r="C247" s="41">
        <v>2250</v>
      </c>
      <c r="D247" s="41">
        <v>1764</v>
      </c>
      <c r="E247" s="41"/>
      <c r="F247" s="41">
        <v>209</v>
      </c>
      <c r="G247" s="41">
        <f t="shared" si="7"/>
        <v>209</v>
      </c>
      <c r="H247" s="41">
        <v>1200</v>
      </c>
      <c r="I247" s="41"/>
      <c r="J247" s="41">
        <f t="shared" si="6"/>
        <v>1973</v>
      </c>
    </row>
    <row r="248" spans="1:10" ht="26.25">
      <c r="A248" s="20">
        <v>2270</v>
      </c>
      <c r="B248" s="18" t="s">
        <v>127</v>
      </c>
      <c r="C248" s="42">
        <v>138500</v>
      </c>
      <c r="D248" s="41">
        <v>95420</v>
      </c>
      <c r="E248" s="41"/>
      <c r="F248" s="41">
        <v>41089</v>
      </c>
      <c r="G248" s="41">
        <f t="shared" si="7"/>
        <v>41089</v>
      </c>
      <c r="H248" s="41">
        <v>548300</v>
      </c>
      <c r="I248" s="41"/>
      <c r="J248" s="41">
        <f t="shared" si="6"/>
        <v>136509</v>
      </c>
    </row>
    <row r="249" spans="1:10" ht="39">
      <c r="A249" s="20">
        <v>2282</v>
      </c>
      <c r="B249" s="18" t="s">
        <v>128</v>
      </c>
      <c r="C249" s="41"/>
      <c r="D249" s="41">
        <f>C249-F249</f>
        <v>0</v>
      </c>
      <c r="E249" s="41"/>
      <c r="F249" s="41"/>
      <c r="G249" s="41">
        <f t="shared" si="7"/>
        <v>0</v>
      </c>
      <c r="H249" s="41"/>
      <c r="I249" s="41"/>
      <c r="J249" s="41">
        <f t="shared" si="6"/>
        <v>0</v>
      </c>
    </row>
    <row r="250" spans="1:10" ht="15">
      <c r="A250" s="19">
        <v>2800</v>
      </c>
      <c r="B250" s="18" t="s">
        <v>130</v>
      </c>
      <c r="C250" s="41">
        <v>100</v>
      </c>
      <c r="D250" s="41">
        <v>9</v>
      </c>
      <c r="E250" s="41"/>
      <c r="F250" s="41">
        <v>0</v>
      </c>
      <c r="G250" s="41">
        <f t="shared" si="7"/>
        <v>0</v>
      </c>
      <c r="H250" s="41">
        <v>8100</v>
      </c>
      <c r="I250" s="41"/>
      <c r="J250" s="41">
        <f t="shared" si="6"/>
        <v>9</v>
      </c>
    </row>
    <row r="251" spans="1:10" ht="26.25">
      <c r="A251" s="20">
        <v>3110</v>
      </c>
      <c r="B251" s="18" t="s">
        <v>131</v>
      </c>
      <c r="C251" s="41"/>
      <c r="D251" s="41"/>
      <c r="E251" s="41"/>
      <c r="F251" s="41"/>
      <c r="G251" s="41">
        <f t="shared" si="7"/>
        <v>0</v>
      </c>
      <c r="H251" s="41"/>
      <c r="I251" s="41"/>
      <c r="J251" s="41">
        <f t="shared" si="6"/>
        <v>0</v>
      </c>
    </row>
    <row r="252" spans="1:10" ht="15">
      <c r="A252" s="4" t="s">
        <v>9</v>
      </c>
      <c r="B252" s="4" t="s">
        <v>12</v>
      </c>
      <c r="C252" s="40">
        <f>SUM(C243:C251)</f>
        <v>750200</v>
      </c>
      <c r="D252" s="40">
        <f>SUM(D243:D251)</f>
        <v>685317</v>
      </c>
      <c r="E252" s="41" t="s">
        <v>9</v>
      </c>
      <c r="F252" s="43">
        <f>SUM(F243:F251)</f>
        <v>52264</v>
      </c>
      <c r="G252" s="41" t="s">
        <v>9</v>
      </c>
      <c r="H252" s="43">
        <f>SUM(H243:H251)</f>
        <v>783600</v>
      </c>
      <c r="I252" s="43">
        <f>SUM(I243:I251)</f>
        <v>0</v>
      </c>
      <c r="J252" s="43">
        <f>SUM(J243:J251)</f>
        <v>737581</v>
      </c>
    </row>
    <row r="255" spans="1:12" ht="15" customHeight="1">
      <c r="A255" s="120" t="s">
        <v>180</v>
      </c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ht="15">
      <c r="L256" s="3" t="s">
        <v>3</v>
      </c>
    </row>
    <row r="257" spans="1:12" ht="15">
      <c r="A257" s="109" t="s">
        <v>36</v>
      </c>
      <c r="B257" s="109" t="s">
        <v>5</v>
      </c>
      <c r="C257" s="115" t="s">
        <v>178</v>
      </c>
      <c r="D257" s="116"/>
      <c r="E257" s="116"/>
      <c r="F257" s="116"/>
      <c r="G257" s="117"/>
      <c r="H257" s="109" t="s">
        <v>115</v>
      </c>
      <c r="I257" s="109"/>
      <c r="J257" s="109"/>
      <c r="K257" s="109"/>
      <c r="L257" s="109"/>
    </row>
    <row r="258" spans="1:12" ht="102.75" customHeight="1">
      <c r="A258" s="109"/>
      <c r="B258" s="109"/>
      <c r="C258" s="109" t="s">
        <v>43</v>
      </c>
      <c r="D258" s="109" t="s">
        <v>44</v>
      </c>
      <c r="E258" s="109" t="s">
        <v>45</v>
      </c>
      <c r="F258" s="109"/>
      <c r="G258" s="109" t="s">
        <v>67</v>
      </c>
      <c r="H258" s="109" t="s">
        <v>46</v>
      </c>
      <c r="I258" s="109" t="s">
        <v>68</v>
      </c>
      <c r="J258" s="109" t="s">
        <v>45</v>
      </c>
      <c r="K258" s="109"/>
      <c r="L258" s="109" t="s">
        <v>69</v>
      </c>
    </row>
    <row r="259" spans="1:12" ht="30">
      <c r="A259" s="109"/>
      <c r="B259" s="109"/>
      <c r="C259" s="109"/>
      <c r="D259" s="109"/>
      <c r="E259" s="4" t="s">
        <v>41</v>
      </c>
      <c r="F259" s="4" t="s">
        <v>42</v>
      </c>
      <c r="G259" s="109"/>
      <c r="H259" s="109"/>
      <c r="I259" s="109"/>
      <c r="J259" s="4" t="s">
        <v>41</v>
      </c>
      <c r="K259" s="4" t="s">
        <v>42</v>
      </c>
      <c r="L259" s="109"/>
    </row>
    <row r="260" spans="1:12" ht="15">
      <c r="A260" s="4">
        <v>1</v>
      </c>
      <c r="B260" s="4">
        <v>2</v>
      </c>
      <c r="C260" s="4">
        <v>3</v>
      </c>
      <c r="D260" s="4">
        <v>4</v>
      </c>
      <c r="E260" s="4">
        <v>5</v>
      </c>
      <c r="F260" s="4">
        <v>6</v>
      </c>
      <c r="G260" s="4">
        <v>7</v>
      </c>
      <c r="H260" s="4">
        <v>8</v>
      </c>
      <c r="I260" s="4">
        <v>9</v>
      </c>
      <c r="J260" s="4">
        <v>10</v>
      </c>
      <c r="K260" s="4">
        <v>11</v>
      </c>
      <c r="L260" s="4">
        <v>12</v>
      </c>
    </row>
    <row r="261" spans="1:12" ht="15">
      <c r="A261" s="20">
        <v>2111</v>
      </c>
      <c r="B261" s="18" t="s">
        <v>120</v>
      </c>
      <c r="C261" s="41">
        <f aca="true" t="shared" si="8" ref="C261:C268">J68</f>
        <v>561600</v>
      </c>
      <c r="D261" s="41"/>
      <c r="E261" s="41"/>
      <c r="F261" s="41"/>
      <c r="G261" s="41">
        <f>C261-E261</f>
        <v>561600</v>
      </c>
      <c r="H261" s="41">
        <f aca="true" t="shared" si="9" ref="H261:H269">N68</f>
        <v>653000</v>
      </c>
      <c r="I261" s="41">
        <f>D261-E261-F261</f>
        <v>0</v>
      </c>
      <c r="J261" s="41"/>
      <c r="K261" s="41"/>
      <c r="L261" s="41">
        <f>H261-I261</f>
        <v>653000</v>
      </c>
    </row>
    <row r="262" spans="1:12" ht="15">
      <c r="A262" s="20">
        <v>2120</v>
      </c>
      <c r="B262" s="18" t="s">
        <v>121</v>
      </c>
      <c r="C262" s="41">
        <f t="shared" si="8"/>
        <v>116300</v>
      </c>
      <c r="D262" s="41"/>
      <c r="E262" s="41"/>
      <c r="F262" s="41"/>
      <c r="G262" s="41">
        <f aca="true" t="shared" si="10" ref="G262:G268">C262-E262</f>
        <v>116300</v>
      </c>
      <c r="H262" s="41">
        <f t="shared" si="9"/>
        <v>143700</v>
      </c>
      <c r="I262" s="41">
        <f aca="true" t="shared" si="11" ref="I262:I269">D262-E262-F262</f>
        <v>0</v>
      </c>
      <c r="J262" s="41"/>
      <c r="K262" s="41"/>
      <c r="L262" s="41">
        <f aca="true" t="shared" si="12" ref="L262:L269">H262-I262</f>
        <v>143700</v>
      </c>
    </row>
    <row r="263" spans="1:12" ht="26.25">
      <c r="A263" s="20">
        <v>2210</v>
      </c>
      <c r="B263" s="18" t="s">
        <v>122</v>
      </c>
      <c r="C263" s="41">
        <f t="shared" si="8"/>
        <v>112340</v>
      </c>
      <c r="D263" s="41">
        <f>F245</f>
        <v>7667</v>
      </c>
      <c r="E263" s="41">
        <f>D263</f>
        <v>7667</v>
      </c>
      <c r="F263" s="41"/>
      <c r="G263" s="41">
        <f t="shared" si="10"/>
        <v>104673</v>
      </c>
      <c r="H263" s="41">
        <f t="shared" si="9"/>
        <v>75000</v>
      </c>
      <c r="I263" s="41">
        <f t="shared" si="11"/>
        <v>0</v>
      </c>
      <c r="J263" s="41"/>
      <c r="K263" s="41"/>
      <c r="L263" s="41">
        <f t="shared" si="12"/>
        <v>75000</v>
      </c>
    </row>
    <row r="264" spans="1:12" ht="15">
      <c r="A264" s="20">
        <v>2240</v>
      </c>
      <c r="B264" s="18" t="s">
        <v>125</v>
      </c>
      <c r="C264" s="41">
        <f t="shared" si="8"/>
        <v>59210</v>
      </c>
      <c r="D264" s="41">
        <f>F246</f>
        <v>3299</v>
      </c>
      <c r="E264" s="41">
        <f>D264</f>
        <v>3299</v>
      </c>
      <c r="F264" s="41"/>
      <c r="G264" s="41">
        <f t="shared" si="10"/>
        <v>55911</v>
      </c>
      <c r="H264" s="41">
        <f t="shared" si="9"/>
        <v>64400</v>
      </c>
      <c r="I264" s="41">
        <f t="shared" si="11"/>
        <v>0</v>
      </c>
      <c r="J264" s="41"/>
      <c r="K264" s="41"/>
      <c r="L264" s="41">
        <f t="shared" si="12"/>
        <v>64400</v>
      </c>
    </row>
    <row r="265" spans="1:12" ht="15">
      <c r="A265" s="20">
        <v>2250</v>
      </c>
      <c r="B265" s="18" t="s">
        <v>126</v>
      </c>
      <c r="C265" s="41">
        <f t="shared" si="8"/>
        <v>2400</v>
      </c>
      <c r="D265" s="41">
        <f>F247</f>
        <v>209</v>
      </c>
      <c r="E265" s="41">
        <f>D265</f>
        <v>209</v>
      </c>
      <c r="F265" s="41"/>
      <c r="G265" s="41">
        <f t="shared" si="10"/>
        <v>2191</v>
      </c>
      <c r="H265" s="41">
        <f t="shared" si="9"/>
        <v>2900</v>
      </c>
      <c r="I265" s="41">
        <f t="shared" si="11"/>
        <v>0</v>
      </c>
      <c r="J265" s="41"/>
      <c r="K265" s="41"/>
      <c r="L265" s="41">
        <f t="shared" si="12"/>
        <v>2900</v>
      </c>
    </row>
    <row r="266" spans="1:12" ht="26.25">
      <c r="A266" s="20">
        <v>2270</v>
      </c>
      <c r="B266" s="18" t="s">
        <v>127</v>
      </c>
      <c r="C266" s="41">
        <f t="shared" si="8"/>
        <v>149190</v>
      </c>
      <c r="D266" s="41">
        <f>F248</f>
        <v>41089</v>
      </c>
      <c r="E266" s="41">
        <f>D266</f>
        <v>41089</v>
      </c>
      <c r="F266" s="41"/>
      <c r="G266" s="41">
        <f t="shared" si="10"/>
        <v>108101</v>
      </c>
      <c r="H266" s="41">
        <f t="shared" si="9"/>
        <v>169400</v>
      </c>
      <c r="I266" s="41">
        <f t="shared" si="11"/>
        <v>0</v>
      </c>
      <c r="J266" s="41"/>
      <c r="K266" s="41"/>
      <c r="L266" s="41">
        <f t="shared" si="12"/>
        <v>169400</v>
      </c>
    </row>
    <row r="267" spans="1:12" ht="39">
      <c r="A267" s="20">
        <v>2282</v>
      </c>
      <c r="B267" s="18" t="s">
        <v>128</v>
      </c>
      <c r="C267" s="41">
        <f t="shared" si="8"/>
        <v>1000</v>
      </c>
      <c r="D267" s="41"/>
      <c r="E267" s="41"/>
      <c r="F267" s="41"/>
      <c r="G267" s="41">
        <f t="shared" si="10"/>
        <v>1000</v>
      </c>
      <c r="H267" s="41">
        <f t="shared" si="9"/>
        <v>1200</v>
      </c>
      <c r="I267" s="41">
        <f t="shared" si="11"/>
        <v>0</v>
      </c>
      <c r="J267" s="41"/>
      <c r="K267" s="41"/>
      <c r="L267" s="41">
        <f t="shared" si="12"/>
        <v>1200</v>
      </c>
    </row>
    <row r="268" spans="1:12" ht="15">
      <c r="A268" s="19">
        <v>2800</v>
      </c>
      <c r="B268" s="18" t="s">
        <v>130</v>
      </c>
      <c r="C268" s="41">
        <f t="shared" si="8"/>
        <v>50</v>
      </c>
      <c r="D268" s="41"/>
      <c r="E268" s="41"/>
      <c r="F268" s="41"/>
      <c r="G268" s="41">
        <f t="shared" si="10"/>
        <v>50</v>
      </c>
      <c r="H268" s="41">
        <f t="shared" si="9"/>
        <v>100</v>
      </c>
      <c r="I268" s="41">
        <f t="shared" si="11"/>
        <v>0</v>
      </c>
      <c r="J268" s="41"/>
      <c r="K268" s="41"/>
      <c r="L268" s="41">
        <f t="shared" si="12"/>
        <v>100</v>
      </c>
    </row>
    <row r="269" spans="1:12" ht="26.25">
      <c r="A269" s="20">
        <v>3110</v>
      </c>
      <c r="B269" s="18" t="s">
        <v>131</v>
      </c>
      <c r="C269" s="41"/>
      <c r="D269" s="41"/>
      <c r="E269" s="41"/>
      <c r="F269" s="41"/>
      <c r="G269" s="41"/>
      <c r="H269" s="41">
        <f t="shared" si="9"/>
        <v>20000</v>
      </c>
      <c r="I269" s="41">
        <f t="shared" si="11"/>
        <v>0</v>
      </c>
      <c r="J269" s="41"/>
      <c r="K269" s="41"/>
      <c r="L269" s="41">
        <f t="shared" si="12"/>
        <v>20000</v>
      </c>
    </row>
    <row r="270" spans="1:15" ht="15">
      <c r="A270" s="4" t="s">
        <v>9</v>
      </c>
      <c r="B270" s="4" t="s">
        <v>12</v>
      </c>
      <c r="C270" s="41">
        <f aca="true" t="shared" si="13" ref="C270:L270">SUM(C261:C269)</f>
        <v>1002090</v>
      </c>
      <c r="D270" s="41">
        <f t="shared" si="13"/>
        <v>52264</v>
      </c>
      <c r="E270" s="41">
        <f t="shared" si="13"/>
        <v>52264</v>
      </c>
      <c r="F270" s="41">
        <f t="shared" si="13"/>
        <v>0</v>
      </c>
      <c r="G270" s="41">
        <f t="shared" si="13"/>
        <v>949826</v>
      </c>
      <c r="H270" s="41">
        <f t="shared" si="13"/>
        <v>1129700</v>
      </c>
      <c r="I270" s="41">
        <f t="shared" si="13"/>
        <v>0</v>
      </c>
      <c r="J270" s="41">
        <f t="shared" si="13"/>
        <v>0</v>
      </c>
      <c r="K270" s="41">
        <f t="shared" si="13"/>
        <v>0</v>
      </c>
      <c r="L270" s="41">
        <f t="shared" si="13"/>
        <v>1129700</v>
      </c>
      <c r="O270" s="21"/>
    </row>
    <row r="273" spans="1:9" ht="15" customHeight="1">
      <c r="A273" s="120" t="s">
        <v>181</v>
      </c>
      <c r="B273" s="120"/>
      <c r="C273" s="120"/>
      <c r="D273" s="120"/>
      <c r="E273" s="120"/>
      <c r="F273" s="120"/>
      <c r="G273" s="120"/>
      <c r="H273" s="120"/>
      <c r="I273" s="120"/>
    </row>
    <row r="274" ht="15">
      <c r="I274" s="3" t="s">
        <v>3</v>
      </c>
    </row>
    <row r="275" spans="1:9" ht="135" customHeight="1">
      <c r="A275" s="4" t="s">
        <v>36</v>
      </c>
      <c r="B275" s="4" t="s">
        <v>5</v>
      </c>
      <c r="C275" s="4" t="s">
        <v>37</v>
      </c>
      <c r="D275" s="4" t="s">
        <v>47</v>
      </c>
      <c r="E275" s="4" t="s">
        <v>182</v>
      </c>
      <c r="F275" s="4" t="s">
        <v>183</v>
      </c>
      <c r="G275" s="4" t="s">
        <v>184</v>
      </c>
      <c r="H275" s="4" t="s">
        <v>48</v>
      </c>
      <c r="I275" s="4" t="s">
        <v>49</v>
      </c>
    </row>
    <row r="276" spans="1:9" ht="12" customHeight="1">
      <c r="A276" s="4">
        <v>1</v>
      </c>
      <c r="B276" s="4">
        <v>2</v>
      </c>
      <c r="C276" s="4">
        <v>3</v>
      </c>
      <c r="D276" s="4">
        <v>4</v>
      </c>
      <c r="E276" s="4">
        <v>5</v>
      </c>
      <c r="F276" s="4">
        <v>6</v>
      </c>
      <c r="G276" s="4">
        <v>7</v>
      </c>
      <c r="H276" s="4">
        <v>8</v>
      </c>
      <c r="I276" s="4">
        <v>9</v>
      </c>
    </row>
    <row r="277" spans="1:9" ht="15">
      <c r="A277" s="20">
        <v>2111</v>
      </c>
      <c r="B277" s="18" t="s">
        <v>120</v>
      </c>
      <c r="C277" s="41">
        <v>418000</v>
      </c>
      <c r="D277" s="41">
        <v>417984</v>
      </c>
      <c r="E277" s="41">
        <v>0</v>
      </c>
      <c r="F277" s="41">
        <v>0</v>
      </c>
      <c r="G277" s="41">
        <v>0</v>
      </c>
      <c r="H277" s="4"/>
      <c r="I277" s="4"/>
    </row>
    <row r="278" spans="1:9" ht="15">
      <c r="A278" s="20">
        <v>2120</v>
      </c>
      <c r="B278" s="18" t="s">
        <v>121</v>
      </c>
      <c r="C278" s="41">
        <v>92020</v>
      </c>
      <c r="D278" s="41">
        <v>90407</v>
      </c>
      <c r="E278" s="41">
        <v>0</v>
      </c>
      <c r="F278" s="41">
        <v>0</v>
      </c>
      <c r="G278" s="41">
        <v>0</v>
      </c>
      <c r="H278" s="4" t="s">
        <v>9</v>
      </c>
      <c r="I278" s="4" t="s">
        <v>9</v>
      </c>
    </row>
    <row r="279" spans="1:9" ht="26.25">
      <c r="A279" s="20">
        <v>2210</v>
      </c>
      <c r="B279" s="18" t="s">
        <v>122</v>
      </c>
      <c r="C279" s="41">
        <v>37720</v>
      </c>
      <c r="D279" s="41">
        <v>22356</v>
      </c>
      <c r="E279" s="41">
        <v>0</v>
      </c>
      <c r="F279" s="41">
        <v>0</v>
      </c>
      <c r="G279" s="41">
        <v>0</v>
      </c>
      <c r="H279" s="4"/>
      <c r="I279" s="4"/>
    </row>
    <row r="280" spans="1:9" ht="16.5" customHeight="1">
      <c r="A280" s="20">
        <v>2240</v>
      </c>
      <c r="B280" s="18" t="s">
        <v>125</v>
      </c>
      <c r="C280" s="41">
        <v>61610</v>
      </c>
      <c r="D280" s="41">
        <v>57377</v>
      </c>
      <c r="E280" s="41">
        <v>0</v>
      </c>
      <c r="F280" s="41">
        <v>0</v>
      </c>
      <c r="G280" s="41">
        <v>0</v>
      </c>
      <c r="H280" s="4" t="s">
        <v>9</v>
      </c>
      <c r="I280" s="4" t="s">
        <v>9</v>
      </c>
    </row>
    <row r="281" spans="1:9" ht="15">
      <c r="A281" s="20">
        <v>2250</v>
      </c>
      <c r="B281" s="18" t="s">
        <v>126</v>
      </c>
      <c r="C281" s="41">
        <v>2250</v>
      </c>
      <c r="D281" s="41">
        <v>1764</v>
      </c>
      <c r="E281" s="41">
        <v>0</v>
      </c>
      <c r="F281" s="41">
        <v>0</v>
      </c>
      <c r="G281" s="41">
        <v>0</v>
      </c>
      <c r="H281" s="4" t="s">
        <v>9</v>
      </c>
      <c r="I281" s="4" t="s">
        <v>9</v>
      </c>
    </row>
    <row r="282" spans="1:9" ht="26.25">
      <c r="A282" s="20">
        <v>2270</v>
      </c>
      <c r="B282" s="18" t="s">
        <v>127</v>
      </c>
      <c r="C282" s="42">
        <v>138500</v>
      </c>
      <c r="D282" s="41">
        <v>95420</v>
      </c>
      <c r="E282" s="41">
        <v>0</v>
      </c>
      <c r="F282" s="41">
        <v>0</v>
      </c>
      <c r="G282" s="41">
        <v>0</v>
      </c>
      <c r="H282" s="4"/>
      <c r="I282" s="4"/>
    </row>
    <row r="283" spans="1:9" ht="39">
      <c r="A283" s="20">
        <v>2282</v>
      </c>
      <c r="B283" s="18" t="s">
        <v>128</v>
      </c>
      <c r="C283" s="41"/>
      <c r="D283" s="41"/>
      <c r="E283" s="41"/>
      <c r="F283" s="41"/>
      <c r="G283" s="41"/>
      <c r="H283" s="4"/>
      <c r="I283" s="4"/>
    </row>
    <row r="284" spans="1:9" ht="15">
      <c r="A284" s="19">
        <v>2800</v>
      </c>
      <c r="B284" s="18" t="s">
        <v>130</v>
      </c>
      <c r="C284" s="41">
        <v>100</v>
      </c>
      <c r="D284" s="41">
        <v>9</v>
      </c>
      <c r="E284" s="41">
        <v>0</v>
      </c>
      <c r="F284" s="41">
        <v>0</v>
      </c>
      <c r="G284" s="41">
        <v>0</v>
      </c>
      <c r="H284" s="4"/>
      <c r="I284" s="4"/>
    </row>
    <row r="285" spans="1:9" ht="26.25">
      <c r="A285" s="20">
        <v>3110</v>
      </c>
      <c r="B285" s="18" t="s">
        <v>131</v>
      </c>
      <c r="C285" s="41"/>
      <c r="D285" s="41"/>
      <c r="E285" s="41">
        <v>0</v>
      </c>
      <c r="F285" s="41">
        <v>0</v>
      </c>
      <c r="G285" s="41">
        <v>0</v>
      </c>
      <c r="H285" s="4"/>
      <c r="I285" s="4"/>
    </row>
    <row r="286" spans="1:9" ht="15">
      <c r="A286" s="4" t="s">
        <v>9</v>
      </c>
      <c r="B286" s="4" t="s">
        <v>12</v>
      </c>
      <c r="C286" s="41">
        <f>SUM(C277:C285)</f>
        <v>750200</v>
      </c>
      <c r="D286" s="41">
        <f>SUM(D277:D285)</f>
        <v>685317</v>
      </c>
      <c r="E286" s="41">
        <v>0</v>
      </c>
      <c r="F286" s="41">
        <v>0</v>
      </c>
      <c r="G286" s="41">
        <v>0</v>
      </c>
      <c r="H286" s="4"/>
      <c r="I286" s="4"/>
    </row>
    <row r="289" spans="1:9" ht="15" customHeight="1">
      <c r="A289" s="133" t="s">
        <v>185</v>
      </c>
      <c r="B289" s="133"/>
      <c r="C289" s="133"/>
      <c r="D289" s="133"/>
      <c r="E289" s="133"/>
      <c r="F289" s="133"/>
      <c r="G289" s="133"/>
      <c r="H289" s="133"/>
      <c r="I289" s="133"/>
    </row>
    <row r="290" spans="1:9" ht="63" customHeight="1">
      <c r="A290" s="110" t="s">
        <v>195</v>
      </c>
      <c r="B290" s="112"/>
      <c r="C290" s="112"/>
      <c r="D290" s="112"/>
      <c r="E290" s="112"/>
      <c r="F290" s="112"/>
      <c r="G290" s="112"/>
      <c r="H290" s="112"/>
      <c r="I290" s="112"/>
    </row>
    <row r="291" spans="1:9" ht="45.75" customHeight="1">
      <c r="A291" s="114" t="s">
        <v>186</v>
      </c>
      <c r="B291" s="114"/>
      <c r="C291" s="114"/>
      <c r="D291" s="114"/>
      <c r="E291" s="114"/>
      <c r="F291" s="114"/>
      <c r="G291" s="114"/>
      <c r="H291" s="114"/>
      <c r="I291" s="114"/>
    </row>
    <row r="292" spans="1:9" ht="87" customHeight="1">
      <c r="A292" s="110" t="s">
        <v>215</v>
      </c>
      <c r="B292" s="113"/>
      <c r="C292" s="113"/>
      <c r="D292" s="113"/>
      <c r="E292" s="113"/>
      <c r="F292" s="113"/>
      <c r="G292" s="113"/>
      <c r="H292" s="113"/>
      <c r="I292" s="113"/>
    </row>
    <row r="293" spans="1:9" s="12" customFormat="1" ht="12.75" customHeight="1">
      <c r="A293" s="128" t="s">
        <v>75</v>
      </c>
      <c r="B293" s="128"/>
      <c r="C293" s="10"/>
      <c r="D293" s="11"/>
      <c r="G293" s="108" t="s">
        <v>78</v>
      </c>
      <c r="H293" s="108"/>
      <c r="I293" s="108"/>
    </row>
    <row r="294" spans="1:9" s="8" customFormat="1" ht="15" customHeight="1">
      <c r="A294" s="9"/>
      <c r="D294" s="7" t="s">
        <v>50</v>
      </c>
      <c r="G294" s="127" t="s">
        <v>51</v>
      </c>
      <c r="H294" s="127"/>
      <c r="I294" s="127"/>
    </row>
    <row r="295" spans="1:9" s="12" customFormat="1" ht="12.75" customHeight="1">
      <c r="A295" s="128" t="s">
        <v>76</v>
      </c>
      <c r="B295" s="128"/>
      <c r="C295" s="10"/>
      <c r="D295" s="11"/>
      <c r="G295" s="108" t="s">
        <v>77</v>
      </c>
      <c r="H295" s="108"/>
      <c r="I295" s="108"/>
    </row>
    <row r="296" spans="1:9" s="8" customFormat="1" ht="15" customHeight="1">
      <c r="A296" s="9"/>
      <c r="D296" s="7" t="s">
        <v>50</v>
      </c>
      <c r="G296" s="127" t="s">
        <v>51</v>
      </c>
      <c r="H296" s="127"/>
      <c r="I296" s="127"/>
    </row>
  </sheetData>
  <sheetProtection/>
  <mergeCells count="180">
    <mergeCell ref="G294:I294"/>
    <mergeCell ref="A295:B295"/>
    <mergeCell ref="G295:I295"/>
    <mergeCell ref="G296:I296"/>
    <mergeCell ref="A31:P31"/>
    <mergeCell ref="A34:P34"/>
    <mergeCell ref="A32:P32"/>
    <mergeCell ref="A33:P33"/>
    <mergeCell ref="A273:I273"/>
    <mergeCell ref="A289:I289"/>
    <mergeCell ref="A290:I290"/>
    <mergeCell ref="A291:I291"/>
    <mergeCell ref="A292:I292"/>
    <mergeCell ref="A293:B293"/>
    <mergeCell ref="G293:I293"/>
    <mergeCell ref="E258:F258"/>
    <mergeCell ref="G258:G259"/>
    <mergeCell ref="H258:H259"/>
    <mergeCell ref="I258:I259"/>
    <mergeCell ref="C258:C259"/>
    <mergeCell ref="J258:K258"/>
    <mergeCell ref="L258:L259"/>
    <mergeCell ref="G240:G241"/>
    <mergeCell ref="H240:I240"/>
    <mergeCell ref="J240:J241"/>
    <mergeCell ref="A255:L255"/>
    <mergeCell ref="A257:A259"/>
    <mergeCell ref="B257:B259"/>
    <mergeCell ref="C257:G257"/>
    <mergeCell ref="H257:L257"/>
    <mergeCell ref="D258:D259"/>
    <mergeCell ref="A235:J235"/>
    <mergeCell ref="A236:M236"/>
    <mergeCell ref="A237:J237"/>
    <mergeCell ref="A238:J238"/>
    <mergeCell ref="A240:A241"/>
    <mergeCell ref="B240:B241"/>
    <mergeCell ref="C240:C241"/>
    <mergeCell ref="D240:D241"/>
    <mergeCell ref="E240:E241"/>
    <mergeCell ref="F240:F241"/>
    <mergeCell ref="A226:M226"/>
    <mergeCell ref="A228:A229"/>
    <mergeCell ref="B228:B229"/>
    <mergeCell ref="C228:C229"/>
    <mergeCell ref="D228:E228"/>
    <mergeCell ref="F228:G228"/>
    <mergeCell ref="H228:I228"/>
    <mergeCell ref="J228:K228"/>
    <mergeCell ref="L228:M228"/>
    <mergeCell ref="A217:I217"/>
    <mergeCell ref="A219:A220"/>
    <mergeCell ref="B219:B220"/>
    <mergeCell ref="C219:C220"/>
    <mergeCell ref="D219:F219"/>
    <mergeCell ref="G219:I219"/>
    <mergeCell ref="A209:L209"/>
    <mergeCell ref="A211:A212"/>
    <mergeCell ref="B211:B212"/>
    <mergeCell ref="C211:C212"/>
    <mergeCell ref="D211:F211"/>
    <mergeCell ref="G211:I211"/>
    <mergeCell ref="J211:L211"/>
    <mergeCell ref="I199:J199"/>
    <mergeCell ref="K199:K200"/>
    <mergeCell ref="L199:L200"/>
    <mergeCell ref="M199:M200"/>
    <mergeCell ref="N199:N200"/>
    <mergeCell ref="A208:L208"/>
    <mergeCell ref="A196:N196"/>
    <mergeCell ref="A198:A200"/>
    <mergeCell ref="B198:B200"/>
    <mergeCell ref="C198:F198"/>
    <mergeCell ref="G198:J198"/>
    <mergeCell ref="K198:L198"/>
    <mergeCell ref="M198:N198"/>
    <mergeCell ref="C199:D199"/>
    <mergeCell ref="E199:F199"/>
    <mergeCell ref="G199:H199"/>
    <mergeCell ref="A183:K183"/>
    <mergeCell ref="A185:A186"/>
    <mergeCell ref="B185:C185"/>
    <mergeCell ref="D185:E185"/>
    <mergeCell ref="F185:G185"/>
    <mergeCell ref="H185:I185"/>
    <mergeCell ref="J185:K185"/>
    <mergeCell ref="K138:M138"/>
    <mergeCell ref="A160:J160"/>
    <mergeCell ref="A162:A163"/>
    <mergeCell ref="B162:B163"/>
    <mergeCell ref="C162:C163"/>
    <mergeCell ref="D162:D163"/>
    <mergeCell ref="E162:G162"/>
    <mergeCell ref="H162:J162"/>
    <mergeCell ref="A138:A139"/>
    <mergeCell ref="B138:B139"/>
    <mergeCell ref="C138:C139"/>
    <mergeCell ref="D138:D139"/>
    <mergeCell ref="E138:G138"/>
    <mergeCell ref="H138:J138"/>
    <mergeCell ref="A127:A128"/>
    <mergeCell ref="B127:B128"/>
    <mergeCell ref="C127:F127"/>
    <mergeCell ref="G127:J127"/>
    <mergeCell ref="A135:M135"/>
    <mergeCell ref="A136:M136"/>
    <mergeCell ref="A116:A117"/>
    <mergeCell ref="B116:B117"/>
    <mergeCell ref="C116:F116"/>
    <mergeCell ref="G116:J116"/>
    <mergeCell ref="K116:N116"/>
    <mergeCell ref="A125:J125"/>
    <mergeCell ref="A107:A108"/>
    <mergeCell ref="B107:B108"/>
    <mergeCell ref="C107:F107"/>
    <mergeCell ref="G107:J107"/>
    <mergeCell ref="A113:N113"/>
    <mergeCell ref="A114:N114"/>
    <mergeCell ref="A88:J88"/>
    <mergeCell ref="A90:A91"/>
    <mergeCell ref="B90:B91"/>
    <mergeCell ref="C90:F90"/>
    <mergeCell ref="G90:J90"/>
    <mergeCell ref="A105:J105"/>
    <mergeCell ref="A80:N80"/>
    <mergeCell ref="A82:A83"/>
    <mergeCell ref="B82:B83"/>
    <mergeCell ref="C82:F82"/>
    <mergeCell ref="G82:J82"/>
    <mergeCell ref="K82:N82"/>
    <mergeCell ref="A63:N63"/>
    <mergeCell ref="A65:A66"/>
    <mergeCell ref="B65:B66"/>
    <mergeCell ref="C65:F65"/>
    <mergeCell ref="G65:J65"/>
    <mergeCell ref="K65:N65"/>
    <mergeCell ref="A49:J49"/>
    <mergeCell ref="A51:A52"/>
    <mergeCell ref="B51:B52"/>
    <mergeCell ref="C51:F51"/>
    <mergeCell ref="G51:J51"/>
    <mergeCell ref="A62:N62"/>
    <mergeCell ref="A37:N37"/>
    <mergeCell ref="A39:A40"/>
    <mergeCell ref="B39:B40"/>
    <mergeCell ref="C39:F39"/>
    <mergeCell ref="G39:J39"/>
    <mergeCell ref="K39:N39"/>
    <mergeCell ref="A28:P28"/>
    <mergeCell ref="A29:P29"/>
    <mergeCell ref="A30:P30"/>
    <mergeCell ref="A35:P35"/>
    <mergeCell ref="A36:N36"/>
    <mergeCell ref="A27:P27"/>
    <mergeCell ref="A22:P22"/>
    <mergeCell ref="A23:P23"/>
    <mergeCell ref="A26:P26"/>
    <mergeCell ref="A20:P20"/>
    <mergeCell ref="A21:P21"/>
    <mergeCell ref="A24:P24"/>
    <mergeCell ref="A25:O25"/>
    <mergeCell ref="A14:N14"/>
    <mergeCell ref="A15:N15"/>
    <mergeCell ref="A16:N16"/>
    <mergeCell ref="A17:N17"/>
    <mergeCell ref="A18:P18"/>
    <mergeCell ref="A19:N19"/>
    <mergeCell ref="A10:N10"/>
    <mergeCell ref="O10:P10"/>
    <mergeCell ref="A11:L11"/>
    <mergeCell ref="M11:P11"/>
    <mergeCell ref="A12:L12"/>
    <mergeCell ref="M12:P12"/>
    <mergeCell ref="A6:P6"/>
    <mergeCell ref="A7:N7"/>
    <mergeCell ref="O7:P7"/>
    <mergeCell ref="A8:N8"/>
    <mergeCell ref="O8:P8"/>
    <mergeCell ref="A9:N9"/>
    <mergeCell ref="O9:P9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305"/>
  <sheetViews>
    <sheetView zoomScalePageLayoutView="0" workbookViewId="0" topLeftCell="A299">
      <selection activeCell="H306" sqref="H306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268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267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26.25" customHeight="1">
      <c r="A15" s="114" t="s">
        <v>249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24.75" customHeight="1">
      <c r="A16" s="114" t="s">
        <v>280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05" t="s">
        <v>89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31.5" customHeight="1">
      <c r="A21" s="105" t="s">
        <v>269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5" customFormat="1" ht="18.75" customHeight="1">
      <c r="A22" s="105" t="s">
        <v>270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236" s="15" customFormat="1" ht="22.5" customHeight="1">
      <c r="A23" s="105" t="s">
        <v>271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32" s="15" customFormat="1" ht="18" customHeight="1">
      <c r="A24" s="105" t="s">
        <v>272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s="15" customFormat="1" ht="18.75" customHeight="1">
      <c r="A25" s="105" t="s">
        <v>273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s="13" customFormat="1" ht="18" customHeight="1">
      <c r="A26" s="105" t="s">
        <v>274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s="13" customFormat="1" ht="34.5" customHeight="1">
      <c r="A27" s="105" t="s">
        <v>275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3" customFormat="1" ht="30.75" customHeight="1">
      <c r="A28" s="105" t="s">
        <v>276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3" customFormat="1" ht="33.75" customHeight="1">
      <c r="A29" s="105" t="s">
        <v>277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3" customFormat="1" ht="18.75" customHeight="1">
      <c r="A30" s="105" t="s">
        <v>278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3" customFormat="1" ht="30.75" customHeight="1">
      <c r="A31" s="105" t="s">
        <v>279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15" customFormat="1" ht="22.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14" ht="15">
      <c r="A33" s="114" t="s">
        <v>72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5">
      <c r="A34" s="114" t="s">
        <v>111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ht="15">
      <c r="N35" s="3" t="s">
        <v>3</v>
      </c>
    </row>
    <row r="36" spans="1:14" ht="15">
      <c r="A36" s="109" t="s">
        <v>4</v>
      </c>
      <c r="B36" s="109" t="s">
        <v>5</v>
      </c>
      <c r="C36" s="109" t="s">
        <v>80</v>
      </c>
      <c r="D36" s="109"/>
      <c r="E36" s="109"/>
      <c r="F36" s="109"/>
      <c r="G36" s="109" t="s">
        <v>81</v>
      </c>
      <c r="H36" s="109"/>
      <c r="I36" s="109"/>
      <c r="J36" s="109"/>
      <c r="K36" s="109" t="s">
        <v>82</v>
      </c>
      <c r="L36" s="109"/>
      <c r="M36" s="109"/>
      <c r="N36" s="109"/>
    </row>
    <row r="37" spans="1:14" ht="68.25" customHeight="1">
      <c r="A37" s="109"/>
      <c r="B37" s="109"/>
      <c r="C37" s="4" t="s">
        <v>6</v>
      </c>
      <c r="D37" s="4" t="s">
        <v>7</v>
      </c>
      <c r="E37" s="4" t="s">
        <v>8</v>
      </c>
      <c r="F37" s="4" t="s">
        <v>54</v>
      </c>
      <c r="G37" s="4" t="s">
        <v>6</v>
      </c>
      <c r="H37" s="4" t="s">
        <v>7</v>
      </c>
      <c r="I37" s="4" t="s">
        <v>8</v>
      </c>
      <c r="J37" s="4" t="s">
        <v>52</v>
      </c>
      <c r="K37" s="4" t="s">
        <v>6</v>
      </c>
      <c r="L37" s="4" t="s">
        <v>7</v>
      </c>
      <c r="M37" s="4" t="s">
        <v>8</v>
      </c>
      <c r="N37" s="4" t="s">
        <v>53</v>
      </c>
    </row>
    <row r="38" spans="1:14" ht="15">
      <c r="A38" s="4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4">
        <v>11</v>
      </c>
      <c r="L38" s="4">
        <v>12</v>
      </c>
      <c r="M38" s="4">
        <v>13</v>
      </c>
      <c r="N38" s="4">
        <v>14</v>
      </c>
    </row>
    <row r="39" spans="1:14" ht="30">
      <c r="A39" s="4">
        <v>25010000</v>
      </c>
      <c r="B39" s="5" t="s">
        <v>10</v>
      </c>
      <c r="C39" s="41">
        <v>1540996</v>
      </c>
      <c r="D39" s="41" t="s">
        <v>11</v>
      </c>
      <c r="E39" s="41" t="s">
        <v>11</v>
      </c>
      <c r="F39" s="41">
        <f>C39</f>
        <v>1540996</v>
      </c>
      <c r="G39" s="41">
        <v>1934080</v>
      </c>
      <c r="H39" s="41" t="s">
        <v>11</v>
      </c>
      <c r="I39" s="41" t="s">
        <v>11</v>
      </c>
      <c r="J39" s="41">
        <f>G39</f>
        <v>1934080</v>
      </c>
      <c r="K39" s="41">
        <v>2119300</v>
      </c>
      <c r="L39" s="41" t="s">
        <v>11</v>
      </c>
      <c r="M39" s="41" t="s">
        <v>11</v>
      </c>
      <c r="N39" s="41">
        <f>K39</f>
        <v>2119300</v>
      </c>
    </row>
    <row r="40" spans="1:14" ht="30">
      <c r="A40" s="4" t="s">
        <v>193</v>
      </c>
      <c r="B40" s="5" t="s">
        <v>191</v>
      </c>
      <c r="C40" s="41" t="s">
        <v>11</v>
      </c>
      <c r="D40" s="41"/>
      <c r="E40" s="41"/>
      <c r="F40" s="41"/>
      <c r="G40" s="41" t="s">
        <v>11</v>
      </c>
      <c r="H40" s="47"/>
      <c r="I40" s="41"/>
      <c r="J40" s="41"/>
      <c r="K40" s="41" t="s">
        <v>11</v>
      </c>
      <c r="L40" s="41"/>
      <c r="M40" s="41"/>
      <c r="N40" s="41"/>
    </row>
    <row r="41" spans="1:14" ht="45">
      <c r="A41" s="4" t="s">
        <v>194</v>
      </c>
      <c r="B41" s="5" t="s">
        <v>192</v>
      </c>
      <c r="C41" s="41" t="s">
        <v>11</v>
      </c>
      <c r="D41" s="41"/>
      <c r="E41" s="41"/>
      <c r="F41" s="41"/>
      <c r="G41" s="41" t="s">
        <v>11</v>
      </c>
      <c r="H41" s="47"/>
      <c r="I41" s="41"/>
      <c r="J41" s="41"/>
      <c r="K41" s="41" t="s">
        <v>11</v>
      </c>
      <c r="L41" s="41"/>
      <c r="M41" s="41"/>
      <c r="N41" s="41"/>
    </row>
    <row r="42" spans="1:14" ht="30">
      <c r="A42" s="4">
        <v>25020100</v>
      </c>
      <c r="B42" s="5" t="s">
        <v>190</v>
      </c>
      <c r="C42" s="41" t="s">
        <v>11</v>
      </c>
      <c r="D42" s="41">
        <v>128385</v>
      </c>
      <c r="E42" s="41" t="s">
        <v>9</v>
      </c>
      <c r="F42" s="41"/>
      <c r="G42" s="41" t="s">
        <v>11</v>
      </c>
      <c r="H42" s="47"/>
      <c r="I42" s="41" t="s">
        <v>9</v>
      </c>
      <c r="J42" s="41"/>
      <c r="K42" s="41" t="s">
        <v>11</v>
      </c>
      <c r="L42" s="41" t="s">
        <v>9</v>
      </c>
      <c r="M42" s="41" t="s">
        <v>9</v>
      </c>
      <c r="N42" s="41"/>
    </row>
    <row r="43" spans="1:14" ht="45">
      <c r="A43" s="4">
        <v>602400</v>
      </c>
      <c r="B43" s="5" t="s">
        <v>83</v>
      </c>
      <c r="C43" s="41" t="s">
        <v>11</v>
      </c>
      <c r="D43" s="41">
        <v>89950</v>
      </c>
      <c r="E43" s="41"/>
      <c r="F43" s="41">
        <f>D43</f>
        <v>89950</v>
      </c>
      <c r="G43" s="41" t="s">
        <v>11</v>
      </c>
      <c r="H43" s="47"/>
      <c r="I43" s="41"/>
      <c r="J43" s="41">
        <f>H43</f>
        <v>0</v>
      </c>
      <c r="K43" s="41" t="s">
        <v>11</v>
      </c>
      <c r="L43" s="41"/>
      <c r="M43" s="41"/>
      <c r="N43" s="41">
        <f>L43</f>
        <v>0</v>
      </c>
    </row>
    <row r="44" spans="1:14" ht="15">
      <c r="A44" s="4" t="s">
        <v>9</v>
      </c>
      <c r="B44" s="4" t="s">
        <v>12</v>
      </c>
      <c r="C44" s="41">
        <f>C39</f>
        <v>1540996</v>
      </c>
      <c r="D44" s="41">
        <f>SUM(D40:D43)</f>
        <v>218335</v>
      </c>
      <c r="E44" s="41">
        <f>SUM(E40:E43)</f>
        <v>0</v>
      </c>
      <c r="F44" s="41">
        <f>SUM(F39:F43)</f>
        <v>1630946</v>
      </c>
      <c r="G44" s="41">
        <f>G39</f>
        <v>1934080</v>
      </c>
      <c r="H44" s="41">
        <f>SUM(H40:H43)</f>
        <v>0</v>
      </c>
      <c r="I44" s="41">
        <f>SUM(I40:I43)</f>
        <v>0</v>
      </c>
      <c r="J44" s="41">
        <f>SUM(J39:J43)</f>
        <v>1934080</v>
      </c>
      <c r="K44" s="41">
        <f>K39</f>
        <v>2119300</v>
      </c>
      <c r="L44" s="41">
        <f>SUM(L40:L43)</f>
        <v>0</v>
      </c>
      <c r="M44" s="41">
        <f>SUM(M40:M43)</f>
        <v>0</v>
      </c>
      <c r="N44" s="41">
        <f>SUM(N39:N43)</f>
        <v>2119300</v>
      </c>
    </row>
    <row r="46" spans="1:10" ht="15">
      <c r="A46" s="120" t="s">
        <v>110</v>
      </c>
      <c r="B46" s="120"/>
      <c r="C46" s="120"/>
      <c r="D46" s="120"/>
      <c r="E46" s="120"/>
      <c r="F46" s="120"/>
      <c r="G46" s="120"/>
      <c r="H46" s="120"/>
      <c r="I46" s="120"/>
      <c r="J46" s="120"/>
    </row>
    <row r="47" ht="15">
      <c r="J47" s="3" t="s">
        <v>3</v>
      </c>
    </row>
    <row r="48" spans="1:10" ht="15">
      <c r="A48" s="109" t="s">
        <v>4</v>
      </c>
      <c r="B48" s="109" t="s">
        <v>5</v>
      </c>
      <c r="C48" s="109" t="s">
        <v>103</v>
      </c>
      <c r="D48" s="109"/>
      <c r="E48" s="109"/>
      <c r="F48" s="109"/>
      <c r="G48" s="109" t="s">
        <v>104</v>
      </c>
      <c r="H48" s="109"/>
      <c r="I48" s="109"/>
      <c r="J48" s="109"/>
    </row>
    <row r="49" spans="1:10" ht="60.75" customHeight="1">
      <c r="A49" s="109"/>
      <c r="B49" s="109"/>
      <c r="C49" s="4" t="s">
        <v>6</v>
      </c>
      <c r="D49" s="4" t="s">
        <v>7</v>
      </c>
      <c r="E49" s="4" t="s">
        <v>8</v>
      </c>
      <c r="F49" s="4" t="s">
        <v>54</v>
      </c>
      <c r="G49" s="4" t="s">
        <v>6</v>
      </c>
      <c r="H49" s="4" t="s">
        <v>7</v>
      </c>
      <c r="I49" s="4" t="s">
        <v>8</v>
      </c>
      <c r="J49" s="4" t="s">
        <v>52</v>
      </c>
    </row>
    <row r="50" spans="1:10" ht="1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</row>
    <row r="51" spans="1:10" ht="30">
      <c r="A51" s="5" t="s">
        <v>9</v>
      </c>
      <c r="B51" s="5" t="s">
        <v>10</v>
      </c>
      <c r="C51" s="4">
        <v>2237980</v>
      </c>
      <c r="D51" s="4" t="s">
        <v>11</v>
      </c>
      <c r="E51" s="4" t="s">
        <v>9</v>
      </c>
      <c r="F51" s="41">
        <f>C51</f>
        <v>2237980</v>
      </c>
      <c r="G51" s="41">
        <v>2349879</v>
      </c>
      <c r="H51" s="4" t="s">
        <v>11</v>
      </c>
      <c r="I51" s="4" t="s">
        <v>9</v>
      </c>
      <c r="J51" s="41">
        <f>G51</f>
        <v>2349879</v>
      </c>
    </row>
    <row r="52" spans="1:10" ht="30">
      <c r="A52" s="4" t="s">
        <v>193</v>
      </c>
      <c r="B52" s="5" t="s">
        <v>191</v>
      </c>
      <c r="C52" s="4"/>
      <c r="D52" s="4"/>
      <c r="E52" s="4"/>
      <c r="F52" s="41"/>
      <c r="G52" s="4"/>
      <c r="H52" s="4"/>
      <c r="I52" s="4"/>
      <c r="J52" s="41"/>
    </row>
    <row r="53" spans="1:10" ht="45">
      <c r="A53" s="4" t="s">
        <v>194</v>
      </c>
      <c r="B53" s="5" t="s">
        <v>192</v>
      </c>
      <c r="C53" s="4"/>
      <c r="D53" s="4"/>
      <c r="E53" s="4"/>
      <c r="F53" s="41"/>
      <c r="G53" s="4"/>
      <c r="H53" s="4"/>
      <c r="I53" s="4"/>
      <c r="J53" s="41"/>
    </row>
    <row r="54" spans="1:10" ht="30">
      <c r="A54" s="4">
        <v>25020100</v>
      </c>
      <c r="B54" s="5" t="s">
        <v>190</v>
      </c>
      <c r="C54" s="4" t="s">
        <v>11</v>
      </c>
      <c r="D54" s="4" t="s">
        <v>9</v>
      </c>
      <c r="E54" s="4" t="s">
        <v>9</v>
      </c>
      <c r="F54" s="41"/>
      <c r="G54" s="4" t="s">
        <v>11</v>
      </c>
      <c r="H54" s="4" t="s">
        <v>9</v>
      </c>
      <c r="I54" s="4" t="s">
        <v>9</v>
      </c>
      <c r="J54" s="41"/>
    </row>
    <row r="55" spans="1:10" ht="45">
      <c r="A55" s="4">
        <v>602400</v>
      </c>
      <c r="B55" s="5" t="s">
        <v>83</v>
      </c>
      <c r="C55" s="4" t="s">
        <v>11</v>
      </c>
      <c r="D55" s="4" t="s">
        <v>9</v>
      </c>
      <c r="E55" s="4" t="s">
        <v>9</v>
      </c>
      <c r="F55" s="41" t="str">
        <f>D55</f>
        <v> </v>
      </c>
      <c r="G55" s="4" t="s">
        <v>11</v>
      </c>
      <c r="H55" s="4" t="s">
        <v>9</v>
      </c>
      <c r="I55" s="4" t="s">
        <v>9</v>
      </c>
      <c r="J55" s="41" t="str">
        <f>H55</f>
        <v> </v>
      </c>
    </row>
    <row r="56" spans="1:10" ht="15">
      <c r="A56" s="5" t="s">
        <v>9</v>
      </c>
      <c r="B56" s="4" t="s">
        <v>12</v>
      </c>
      <c r="C56" s="41">
        <f>C51</f>
        <v>2237980</v>
      </c>
      <c r="D56" s="5" t="s">
        <v>9</v>
      </c>
      <c r="E56" s="5" t="s">
        <v>9</v>
      </c>
      <c r="F56" s="41">
        <f>SUM(F51:F55)</f>
        <v>2237980</v>
      </c>
      <c r="G56" s="41">
        <f>G51</f>
        <v>2349879</v>
      </c>
      <c r="H56" s="5" t="s">
        <v>9</v>
      </c>
      <c r="I56" s="5" t="s">
        <v>9</v>
      </c>
      <c r="J56" s="41">
        <f>SUM(J51:J55)</f>
        <v>2349879</v>
      </c>
    </row>
    <row r="59" spans="1:14" ht="15">
      <c r="A59" s="114" t="s">
        <v>13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</row>
    <row r="60" spans="1:14" ht="15">
      <c r="A60" s="114" t="s">
        <v>105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</row>
    <row r="61" spans="1:14" ht="15">
      <c r="A61" s="3"/>
      <c r="N61" s="3" t="s">
        <v>3</v>
      </c>
    </row>
    <row r="62" spans="1:14" ht="21.75" customHeight="1">
      <c r="A62" s="109" t="s">
        <v>14</v>
      </c>
      <c r="B62" s="109" t="s">
        <v>5</v>
      </c>
      <c r="C62" s="109" t="s">
        <v>80</v>
      </c>
      <c r="D62" s="109"/>
      <c r="E62" s="109"/>
      <c r="F62" s="109"/>
      <c r="G62" s="109" t="s">
        <v>81</v>
      </c>
      <c r="H62" s="109"/>
      <c r="I62" s="109"/>
      <c r="J62" s="109"/>
      <c r="K62" s="109" t="s">
        <v>82</v>
      </c>
      <c r="L62" s="109"/>
      <c r="M62" s="109"/>
      <c r="N62" s="109"/>
    </row>
    <row r="63" spans="1:14" ht="63" customHeight="1">
      <c r="A63" s="109"/>
      <c r="B63" s="109"/>
      <c r="C63" s="4" t="s">
        <v>6</v>
      </c>
      <c r="D63" s="4" t="s">
        <v>7</v>
      </c>
      <c r="E63" s="4" t="s">
        <v>8</v>
      </c>
      <c r="F63" s="4" t="s">
        <v>54</v>
      </c>
      <c r="G63" s="4" t="s">
        <v>6</v>
      </c>
      <c r="H63" s="4" t="s">
        <v>7</v>
      </c>
      <c r="I63" s="4" t="s">
        <v>8</v>
      </c>
      <c r="J63" s="4" t="s">
        <v>52</v>
      </c>
      <c r="K63" s="4" t="s">
        <v>6</v>
      </c>
      <c r="L63" s="4" t="s">
        <v>7</v>
      </c>
      <c r="M63" s="4" t="s">
        <v>8</v>
      </c>
      <c r="N63" s="4" t="s">
        <v>53</v>
      </c>
    </row>
    <row r="64" spans="1:14" ht="1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</row>
    <row r="65" spans="1:14" ht="15">
      <c r="A65" s="20">
        <v>2111</v>
      </c>
      <c r="B65" s="18" t="s">
        <v>120</v>
      </c>
      <c r="C65" s="64">
        <v>1023420</v>
      </c>
      <c r="D65" s="41"/>
      <c r="E65" s="41"/>
      <c r="F65" s="41">
        <f>C65+D65</f>
        <v>1023420</v>
      </c>
      <c r="G65" s="64">
        <v>1228100</v>
      </c>
      <c r="H65" s="41"/>
      <c r="I65" s="41"/>
      <c r="J65" s="41">
        <f>G65+H65</f>
        <v>1228100</v>
      </c>
      <c r="K65" s="41">
        <v>1390700</v>
      </c>
      <c r="L65" s="41"/>
      <c r="M65" s="41"/>
      <c r="N65" s="41">
        <f>K65+L65</f>
        <v>1390700</v>
      </c>
    </row>
    <row r="66" spans="1:14" ht="15">
      <c r="A66" s="20">
        <v>2120</v>
      </c>
      <c r="B66" s="18" t="s">
        <v>121</v>
      </c>
      <c r="C66" s="64">
        <v>220152</v>
      </c>
      <c r="D66" s="41"/>
      <c r="E66" s="41"/>
      <c r="F66" s="41">
        <f aca="true" t="shared" si="0" ref="F66:F72">C66+D66</f>
        <v>220152</v>
      </c>
      <c r="G66" s="64">
        <v>260165</v>
      </c>
      <c r="H66" s="41"/>
      <c r="I66" s="41"/>
      <c r="J66" s="41">
        <f aca="true" t="shared" si="1" ref="J66:J75">G66+H66</f>
        <v>260165</v>
      </c>
      <c r="K66" s="41">
        <v>303500</v>
      </c>
      <c r="L66" s="41"/>
      <c r="M66" s="41"/>
      <c r="N66" s="41">
        <f aca="true" t="shared" si="2" ref="N66:N74">K66+L66</f>
        <v>303500</v>
      </c>
    </row>
    <row r="67" spans="1:14" ht="26.25">
      <c r="A67" s="20">
        <v>2210</v>
      </c>
      <c r="B67" s="18" t="s">
        <v>122</v>
      </c>
      <c r="C67" s="41">
        <v>84106</v>
      </c>
      <c r="D67" s="41"/>
      <c r="E67" s="41"/>
      <c r="F67" s="41">
        <f t="shared" si="0"/>
        <v>84106</v>
      </c>
      <c r="G67" s="41">
        <v>229966</v>
      </c>
      <c r="H67" s="41"/>
      <c r="I67" s="41"/>
      <c r="J67" s="41">
        <f t="shared" si="1"/>
        <v>229966</v>
      </c>
      <c r="K67" s="41">
        <v>190900</v>
      </c>
      <c r="L67" s="41"/>
      <c r="M67" s="41"/>
      <c r="N67" s="41">
        <f t="shared" si="2"/>
        <v>190900</v>
      </c>
    </row>
    <row r="68" spans="1:14" ht="15">
      <c r="A68" s="20">
        <v>2240</v>
      </c>
      <c r="B68" s="18" t="s">
        <v>125</v>
      </c>
      <c r="C68" s="41">
        <v>64253</v>
      </c>
      <c r="D68" s="41"/>
      <c r="E68" s="41"/>
      <c r="F68" s="41">
        <f t="shared" si="0"/>
        <v>64253</v>
      </c>
      <c r="G68" s="41">
        <v>103015</v>
      </c>
      <c r="H68" s="41"/>
      <c r="I68" s="41"/>
      <c r="J68" s="41">
        <f t="shared" si="1"/>
        <v>103015</v>
      </c>
      <c r="K68" s="41">
        <v>87500</v>
      </c>
      <c r="L68" s="41"/>
      <c r="M68" s="41"/>
      <c r="N68" s="41">
        <f t="shared" si="2"/>
        <v>87500</v>
      </c>
    </row>
    <row r="69" spans="1:14" ht="15">
      <c r="A69" s="20">
        <v>2250</v>
      </c>
      <c r="B69" s="18" t="s">
        <v>126</v>
      </c>
      <c r="C69" s="41">
        <v>7700</v>
      </c>
      <c r="D69" s="41"/>
      <c r="E69" s="41"/>
      <c r="F69" s="41">
        <f t="shared" si="0"/>
        <v>7700</v>
      </c>
      <c r="G69" s="41">
        <v>13360</v>
      </c>
      <c r="H69" s="41"/>
      <c r="I69" s="41"/>
      <c r="J69" s="41">
        <f t="shared" si="1"/>
        <v>13360</v>
      </c>
      <c r="K69" s="41">
        <v>20600</v>
      </c>
      <c r="L69" s="41"/>
      <c r="M69" s="41"/>
      <c r="N69" s="41">
        <f t="shared" si="2"/>
        <v>20600</v>
      </c>
    </row>
    <row r="70" spans="1:14" ht="26.25">
      <c r="A70" s="20">
        <v>2270</v>
      </c>
      <c r="B70" s="18" t="s">
        <v>127</v>
      </c>
      <c r="C70" s="42">
        <v>104200</v>
      </c>
      <c r="D70" s="41"/>
      <c r="E70" s="41"/>
      <c r="F70" s="41">
        <f t="shared" si="0"/>
        <v>104200</v>
      </c>
      <c r="G70" s="41">
        <v>97464</v>
      </c>
      <c r="H70" s="41"/>
      <c r="I70" s="41"/>
      <c r="J70" s="41">
        <f t="shared" si="1"/>
        <v>97464</v>
      </c>
      <c r="K70" s="41">
        <v>124000</v>
      </c>
      <c r="L70" s="41"/>
      <c r="M70" s="41"/>
      <c r="N70" s="41">
        <f t="shared" si="2"/>
        <v>124000</v>
      </c>
    </row>
    <row r="71" spans="1:14" ht="39">
      <c r="A71" s="20">
        <v>2282</v>
      </c>
      <c r="B71" s="18" t="s">
        <v>128</v>
      </c>
      <c r="C71" s="41">
        <v>2190</v>
      </c>
      <c r="D71" s="41"/>
      <c r="E71" s="41"/>
      <c r="F71" s="41">
        <f t="shared" si="0"/>
        <v>2190</v>
      </c>
      <c r="G71" s="41">
        <v>1998</v>
      </c>
      <c r="H71" s="41"/>
      <c r="I71" s="41"/>
      <c r="J71" s="41">
        <f t="shared" si="1"/>
        <v>1998</v>
      </c>
      <c r="K71" s="41">
        <v>2000</v>
      </c>
      <c r="L71" s="41"/>
      <c r="M71" s="41"/>
      <c r="N71" s="41">
        <f t="shared" si="2"/>
        <v>2000</v>
      </c>
    </row>
    <row r="72" spans="1:14" ht="15">
      <c r="A72" s="20">
        <v>2800</v>
      </c>
      <c r="B72" s="18" t="s">
        <v>130</v>
      </c>
      <c r="C72" s="41">
        <v>575</v>
      </c>
      <c r="D72" s="41"/>
      <c r="E72" s="41"/>
      <c r="F72" s="41">
        <f t="shared" si="0"/>
        <v>575</v>
      </c>
      <c r="G72" s="41">
        <v>12</v>
      </c>
      <c r="H72" s="41"/>
      <c r="I72" s="41"/>
      <c r="J72" s="41">
        <f t="shared" si="1"/>
        <v>12</v>
      </c>
      <c r="K72" s="41">
        <v>100</v>
      </c>
      <c r="L72" s="41"/>
      <c r="M72" s="41"/>
      <c r="N72" s="41">
        <f t="shared" si="2"/>
        <v>100</v>
      </c>
    </row>
    <row r="73" spans="1:14" ht="26.25">
      <c r="A73" s="20">
        <v>3110</v>
      </c>
      <c r="B73" s="18" t="s">
        <v>131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>
        <f t="shared" si="2"/>
        <v>0</v>
      </c>
    </row>
    <row r="74" spans="1:14" ht="15">
      <c r="A74" s="20">
        <v>3132</v>
      </c>
      <c r="B74" s="18" t="s">
        <v>132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>
        <f t="shared" si="2"/>
        <v>0</v>
      </c>
    </row>
    <row r="75" spans="1:14" ht="15">
      <c r="A75" s="4" t="s">
        <v>9</v>
      </c>
      <c r="B75" s="4" t="s">
        <v>12</v>
      </c>
      <c r="C75" s="41">
        <f>SUM(C65:C74)</f>
        <v>1506596</v>
      </c>
      <c r="D75" s="41">
        <f>SUM(D65:D74)</f>
        <v>0</v>
      </c>
      <c r="E75" s="41">
        <f>SUM(E65:E74)</f>
        <v>0</v>
      </c>
      <c r="F75" s="41">
        <f>C75+D75</f>
        <v>1506596</v>
      </c>
      <c r="G75" s="41">
        <f>SUM(G65:G74)</f>
        <v>1934080</v>
      </c>
      <c r="H75" s="41">
        <f>SUM(H65:H74)</f>
        <v>0</v>
      </c>
      <c r="I75" s="41">
        <f>SUM(I65:I74)</f>
        <v>0</v>
      </c>
      <c r="J75" s="41">
        <f t="shared" si="1"/>
        <v>1934080</v>
      </c>
      <c r="K75" s="41">
        <f>SUM(K65:K74)</f>
        <v>2119300</v>
      </c>
      <c r="L75" s="41">
        <f>SUM(L65:L74)</f>
        <v>0</v>
      </c>
      <c r="M75" s="41">
        <f>SUM(M65:M74)</f>
        <v>0</v>
      </c>
      <c r="N75" s="41">
        <f>K75+L75</f>
        <v>2119300</v>
      </c>
    </row>
    <row r="78" spans="1:14" ht="15">
      <c r="A78" s="120" t="s">
        <v>106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</row>
    <row r="79" ht="15">
      <c r="N79" s="3" t="s">
        <v>3</v>
      </c>
    </row>
    <row r="80" spans="1:14" ht="15" customHeight="1">
      <c r="A80" s="109" t="s">
        <v>15</v>
      </c>
      <c r="B80" s="109" t="s">
        <v>5</v>
      </c>
      <c r="C80" s="109" t="s">
        <v>80</v>
      </c>
      <c r="D80" s="109"/>
      <c r="E80" s="109"/>
      <c r="F80" s="109"/>
      <c r="G80" s="109" t="s">
        <v>81</v>
      </c>
      <c r="H80" s="109"/>
      <c r="I80" s="109"/>
      <c r="J80" s="109"/>
      <c r="K80" s="109" t="s">
        <v>82</v>
      </c>
      <c r="L80" s="109"/>
      <c r="M80" s="109"/>
      <c r="N80" s="109"/>
    </row>
    <row r="81" spans="1:14" ht="58.5" customHeight="1">
      <c r="A81" s="109"/>
      <c r="B81" s="109"/>
      <c r="C81" s="4" t="s">
        <v>6</v>
      </c>
      <c r="D81" s="4" t="s">
        <v>7</v>
      </c>
      <c r="E81" s="4" t="s">
        <v>8</v>
      </c>
      <c r="F81" s="4" t="s">
        <v>54</v>
      </c>
      <c r="G81" s="4" t="s">
        <v>6</v>
      </c>
      <c r="H81" s="4" t="s">
        <v>7</v>
      </c>
      <c r="I81" s="4" t="s">
        <v>8</v>
      </c>
      <c r="J81" s="4" t="s">
        <v>52</v>
      </c>
      <c r="K81" s="4" t="s">
        <v>6</v>
      </c>
      <c r="L81" s="4" t="s">
        <v>7</v>
      </c>
      <c r="M81" s="4" t="s">
        <v>8</v>
      </c>
      <c r="N81" s="4" t="s">
        <v>53</v>
      </c>
    </row>
    <row r="82" spans="1:14" ht="15">
      <c r="A82" s="4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7</v>
      </c>
      <c r="H82" s="4">
        <v>8</v>
      </c>
      <c r="I82" s="4">
        <v>9</v>
      </c>
      <c r="J82" s="4">
        <v>10</v>
      </c>
      <c r="K82" s="4">
        <v>11</v>
      </c>
      <c r="L82" s="4">
        <v>12</v>
      </c>
      <c r="M82" s="4">
        <v>13</v>
      </c>
      <c r="N82" s="4">
        <v>14</v>
      </c>
    </row>
    <row r="83" spans="1:14" ht="15">
      <c r="A83" s="5" t="s">
        <v>9</v>
      </c>
      <c r="B83" s="5" t="s">
        <v>9</v>
      </c>
      <c r="C83" s="5" t="s">
        <v>9</v>
      </c>
      <c r="D83" s="5" t="s">
        <v>9</v>
      </c>
      <c r="E83" s="5" t="s">
        <v>9</v>
      </c>
      <c r="F83" s="5" t="s">
        <v>9</v>
      </c>
      <c r="G83" s="5" t="s">
        <v>9</v>
      </c>
      <c r="H83" s="5" t="s">
        <v>9</v>
      </c>
      <c r="I83" s="5" t="s">
        <v>9</v>
      </c>
      <c r="J83" s="5" t="s">
        <v>9</v>
      </c>
      <c r="K83" s="4" t="s">
        <v>9</v>
      </c>
      <c r="L83" s="5" t="s">
        <v>9</v>
      </c>
      <c r="M83" s="5" t="s">
        <v>9</v>
      </c>
      <c r="N83" s="5" t="s">
        <v>9</v>
      </c>
    </row>
    <row r="84" spans="1:14" ht="15">
      <c r="A84" s="4" t="s">
        <v>9</v>
      </c>
      <c r="B84" s="4" t="s">
        <v>12</v>
      </c>
      <c r="C84" s="4" t="s">
        <v>9</v>
      </c>
      <c r="D84" s="4" t="s">
        <v>9</v>
      </c>
      <c r="E84" s="4" t="s">
        <v>9</v>
      </c>
      <c r="F84" s="4" t="s">
        <v>9</v>
      </c>
      <c r="G84" s="4" t="s">
        <v>9</v>
      </c>
      <c r="H84" s="4" t="s">
        <v>9</v>
      </c>
      <c r="I84" s="4" t="s">
        <v>9</v>
      </c>
      <c r="J84" s="4" t="s">
        <v>9</v>
      </c>
      <c r="K84" s="4" t="s">
        <v>9</v>
      </c>
      <c r="L84" s="4" t="s">
        <v>9</v>
      </c>
      <c r="M84" s="4" t="s">
        <v>9</v>
      </c>
      <c r="N84" s="4" t="s">
        <v>9</v>
      </c>
    </row>
    <row r="86" spans="1:10" ht="15">
      <c r="A86" s="120" t="s">
        <v>107</v>
      </c>
      <c r="B86" s="120"/>
      <c r="C86" s="120"/>
      <c r="D86" s="120"/>
      <c r="E86" s="120"/>
      <c r="F86" s="120"/>
      <c r="G86" s="120"/>
      <c r="H86" s="120"/>
      <c r="I86" s="120"/>
      <c r="J86" s="120"/>
    </row>
    <row r="87" ht="15">
      <c r="J87" s="3" t="s">
        <v>3</v>
      </c>
    </row>
    <row r="88" spans="1:10" ht="21.75" customHeight="1">
      <c r="A88" s="109" t="s">
        <v>14</v>
      </c>
      <c r="B88" s="109" t="s">
        <v>5</v>
      </c>
      <c r="C88" s="109" t="s">
        <v>103</v>
      </c>
      <c r="D88" s="109"/>
      <c r="E88" s="109"/>
      <c r="F88" s="109"/>
      <c r="G88" s="109" t="s">
        <v>104</v>
      </c>
      <c r="H88" s="109"/>
      <c r="I88" s="109"/>
      <c r="J88" s="109"/>
    </row>
    <row r="89" spans="1:10" ht="61.5" customHeight="1">
      <c r="A89" s="109"/>
      <c r="B89" s="109"/>
      <c r="C89" s="4" t="s">
        <v>6</v>
      </c>
      <c r="D89" s="4" t="s">
        <v>7</v>
      </c>
      <c r="E89" s="4" t="s">
        <v>8</v>
      </c>
      <c r="F89" s="4" t="s">
        <v>54</v>
      </c>
      <c r="G89" s="4" t="s">
        <v>6</v>
      </c>
      <c r="H89" s="4" t="s">
        <v>7</v>
      </c>
      <c r="I89" s="4" t="s">
        <v>8</v>
      </c>
      <c r="J89" s="4" t="s">
        <v>52</v>
      </c>
    </row>
    <row r="90" spans="1:10" ht="15">
      <c r="A90" s="4">
        <v>1</v>
      </c>
      <c r="B90" s="4">
        <v>2</v>
      </c>
      <c r="C90" s="4">
        <v>3</v>
      </c>
      <c r="D90" s="4">
        <v>4</v>
      </c>
      <c r="E90" s="4">
        <v>5</v>
      </c>
      <c r="F90" s="4">
        <v>6</v>
      </c>
      <c r="G90" s="4">
        <v>7</v>
      </c>
      <c r="H90" s="4">
        <v>8</v>
      </c>
      <c r="I90" s="4">
        <v>9</v>
      </c>
      <c r="J90" s="4">
        <v>10</v>
      </c>
    </row>
    <row r="91" spans="1:14" ht="15">
      <c r="A91" s="20">
        <v>2111</v>
      </c>
      <c r="B91" s="18" t="s">
        <v>120</v>
      </c>
      <c r="C91" s="40">
        <v>1468579</v>
      </c>
      <c r="D91" s="40">
        <v>0</v>
      </c>
      <c r="E91" s="40" t="s">
        <v>9</v>
      </c>
      <c r="F91" s="41">
        <f>C91+D91</f>
        <v>1468579</v>
      </c>
      <c r="G91" s="40">
        <v>1542008</v>
      </c>
      <c r="H91" s="40">
        <v>0</v>
      </c>
      <c r="I91" s="40" t="s">
        <v>9</v>
      </c>
      <c r="J91" s="41">
        <f>G91+H91</f>
        <v>1542008</v>
      </c>
      <c r="K91" s="21" t="s">
        <v>9</v>
      </c>
      <c r="L91" s="22" t="s">
        <v>9</v>
      </c>
      <c r="M91" s="22" t="s">
        <v>9</v>
      </c>
      <c r="N91" s="22" t="s">
        <v>9</v>
      </c>
    </row>
    <row r="92" spans="1:14" ht="15">
      <c r="A92" s="20">
        <v>2120</v>
      </c>
      <c r="B92" s="18" t="s">
        <v>121</v>
      </c>
      <c r="C92" s="40">
        <v>320496</v>
      </c>
      <c r="D92" s="40"/>
      <c r="E92" s="40"/>
      <c r="F92" s="41">
        <f aca="true" t="shared" si="3" ref="F92:F98">C92+D92</f>
        <v>320496</v>
      </c>
      <c r="G92" s="40">
        <v>336520</v>
      </c>
      <c r="H92" s="40"/>
      <c r="I92" s="40"/>
      <c r="J92" s="41">
        <f aca="true" t="shared" si="4" ref="J92:J98">G92+H92</f>
        <v>336520</v>
      </c>
      <c r="K92" s="21"/>
      <c r="L92" s="22"/>
      <c r="M92" s="22"/>
      <c r="N92" s="22"/>
    </row>
    <row r="93" spans="1:14" ht="26.25">
      <c r="A93" s="20">
        <v>2210</v>
      </c>
      <c r="B93" s="18" t="s">
        <v>122</v>
      </c>
      <c r="C93" s="40">
        <v>201590</v>
      </c>
      <c r="D93" s="40"/>
      <c r="E93" s="40"/>
      <c r="F93" s="41">
        <f t="shared" si="3"/>
        <v>201590</v>
      </c>
      <c r="G93" s="40">
        <v>211669</v>
      </c>
      <c r="H93" s="40"/>
      <c r="I93" s="40"/>
      <c r="J93" s="41">
        <f t="shared" si="4"/>
        <v>211669</v>
      </c>
      <c r="K93" s="21"/>
      <c r="L93" s="22"/>
      <c r="M93" s="22"/>
      <c r="N93" s="22"/>
    </row>
    <row r="94" spans="1:14" ht="15">
      <c r="A94" s="20">
        <v>2240</v>
      </c>
      <c r="B94" s="18" t="s">
        <v>125</v>
      </c>
      <c r="C94" s="40">
        <v>92400</v>
      </c>
      <c r="D94" s="40"/>
      <c r="E94" s="40"/>
      <c r="F94" s="41">
        <f t="shared" si="3"/>
        <v>92400</v>
      </c>
      <c r="G94" s="40">
        <v>97020</v>
      </c>
      <c r="H94" s="40"/>
      <c r="I94" s="40"/>
      <c r="J94" s="41">
        <f t="shared" si="4"/>
        <v>97020</v>
      </c>
      <c r="K94" s="21"/>
      <c r="L94" s="22"/>
      <c r="M94" s="22"/>
      <c r="N94" s="22"/>
    </row>
    <row r="95" spans="1:14" ht="15">
      <c r="A95" s="20">
        <v>2250</v>
      </c>
      <c r="B95" s="18" t="s">
        <v>126</v>
      </c>
      <c r="C95" s="40">
        <v>21753</v>
      </c>
      <c r="D95" s="40"/>
      <c r="E95" s="40"/>
      <c r="F95" s="41">
        <f t="shared" si="3"/>
        <v>21753</v>
      </c>
      <c r="G95" s="40">
        <v>22841</v>
      </c>
      <c r="H95" s="40"/>
      <c r="I95" s="40"/>
      <c r="J95" s="41">
        <f t="shared" si="4"/>
        <v>22841</v>
      </c>
      <c r="K95" s="21"/>
      <c r="L95" s="22"/>
      <c r="M95" s="22"/>
      <c r="N95" s="22"/>
    </row>
    <row r="96" spans="1:14" ht="20.25" customHeight="1">
      <c r="A96" s="20">
        <v>2270</v>
      </c>
      <c r="B96" s="18" t="s">
        <v>127</v>
      </c>
      <c r="C96" s="40">
        <v>130944</v>
      </c>
      <c r="D96" s="40"/>
      <c r="E96" s="40"/>
      <c r="F96" s="41">
        <f t="shared" si="3"/>
        <v>130944</v>
      </c>
      <c r="G96" s="40">
        <v>137491</v>
      </c>
      <c r="H96" s="40"/>
      <c r="I96" s="40"/>
      <c r="J96" s="41">
        <f t="shared" si="4"/>
        <v>137491</v>
      </c>
      <c r="K96" s="21"/>
      <c r="L96" s="22"/>
      <c r="M96" s="22"/>
      <c r="N96" s="22"/>
    </row>
    <row r="97" spans="1:14" ht="15" customHeight="1">
      <c r="A97" s="20">
        <v>2282</v>
      </c>
      <c r="B97" s="18" t="s">
        <v>128</v>
      </c>
      <c r="C97" s="40">
        <v>2112</v>
      </c>
      <c r="D97" s="40"/>
      <c r="E97" s="40"/>
      <c r="F97" s="41">
        <f t="shared" si="3"/>
        <v>2112</v>
      </c>
      <c r="G97" s="40">
        <v>2217</v>
      </c>
      <c r="H97" s="40"/>
      <c r="I97" s="40"/>
      <c r="J97" s="41">
        <f t="shared" si="4"/>
        <v>2217</v>
      </c>
      <c r="K97" s="21"/>
      <c r="L97" s="22"/>
      <c r="M97" s="22"/>
      <c r="N97" s="22"/>
    </row>
    <row r="98" spans="1:14" ht="15">
      <c r="A98" s="19">
        <v>2800</v>
      </c>
      <c r="B98" s="18" t="s">
        <v>130</v>
      </c>
      <c r="C98" s="40">
        <v>105.60000000000001</v>
      </c>
      <c r="D98" s="40"/>
      <c r="E98" s="40"/>
      <c r="F98" s="41">
        <f t="shared" si="3"/>
        <v>105.60000000000001</v>
      </c>
      <c r="G98" s="40">
        <v>110</v>
      </c>
      <c r="H98" s="40"/>
      <c r="I98" s="40"/>
      <c r="J98" s="41">
        <f t="shared" si="4"/>
        <v>110</v>
      </c>
      <c r="K98" s="21"/>
      <c r="L98" s="22"/>
      <c r="M98" s="22"/>
      <c r="N98" s="22"/>
    </row>
    <row r="99" spans="1:14" ht="26.25">
      <c r="A99" s="20">
        <v>3110</v>
      </c>
      <c r="B99" s="18" t="s">
        <v>131</v>
      </c>
      <c r="C99" s="40"/>
      <c r="D99" s="40"/>
      <c r="E99" s="40"/>
      <c r="F99" s="41"/>
      <c r="G99" s="40"/>
      <c r="H99" s="40"/>
      <c r="I99" s="40"/>
      <c r="J99" s="5"/>
      <c r="K99" s="21"/>
      <c r="L99" s="22"/>
      <c r="M99" s="22"/>
      <c r="N99" s="22"/>
    </row>
    <row r="100" spans="1:14" ht="15">
      <c r="A100" s="20">
        <v>3132</v>
      </c>
      <c r="B100" s="18" t="s">
        <v>132</v>
      </c>
      <c r="C100" s="40">
        <f>K76*105.6%</f>
        <v>0</v>
      </c>
      <c r="D100" s="40"/>
      <c r="E100" s="40"/>
      <c r="F100" s="40"/>
      <c r="G100" s="40"/>
      <c r="H100" s="40"/>
      <c r="I100" s="40"/>
      <c r="J100" s="5"/>
      <c r="K100" s="21"/>
      <c r="L100" s="22"/>
      <c r="M100" s="22"/>
      <c r="N100" s="22"/>
    </row>
    <row r="101" spans="1:14" ht="15.75" customHeight="1">
      <c r="A101" s="20">
        <v>3142</v>
      </c>
      <c r="B101" s="18" t="s">
        <v>133</v>
      </c>
      <c r="C101" s="40">
        <f>K77*105.6%</f>
        <v>0</v>
      </c>
      <c r="D101" s="40"/>
      <c r="E101" s="40"/>
      <c r="F101" s="40"/>
      <c r="G101" s="40"/>
      <c r="H101" s="40"/>
      <c r="I101" s="40"/>
      <c r="J101" s="5"/>
      <c r="K101" s="21"/>
      <c r="L101" s="22"/>
      <c r="M101" s="22"/>
      <c r="N101" s="22"/>
    </row>
    <row r="102" spans="1:10" ht="15">
      <c r="A102" s="4" t="s">
        <v>9</v>
      </c>
      <c r="B102" s="4" t="s">
        <v>12</v>
      </c>
      <c r="C102" s="41">
        <f>SUM(C91:C101)</f>
        <v>2237979.6</v>
      </c>
      <c r="D102" s="41">
        <f>SUM(D92:D101)</f>
        <v>0</v>
      </c>
      <c r="E102" s="41">
        <f>SUM(E92:E101)</f>
        <v>0</v>
      </c>
      <c r="F102" s="41">
        <f>SUM(F91:F101)</f>
        <v>2237979.6</v>
      </c>
      <c r="G102" s="41">
        <f>SUM(G91:G101)</f>
        <v>2349876</v>
      </c>
      <c r="H102" s="41">
        <f>SUM(H92:H101)</f>
        <v>0</v>
      </c>
      <c r="I102" s="41">
        <f>SUM(I92:I101)</f>
        <v>0</v>
      </c>
      <c r="J102" s="41">
        <f>SUM(J91:J101)</f>
        <v>2349876</v>
      </c>
    </row>
    <row r="105" spans="1:10" ht="15">
      <c r="A105" s="120" t="s">
        <v>108</v>
      </c>
      <c r="B105" s="120"/>
      <c r="C105" s="120"/>
      <c r="D105" s="120"/>
      <c r="E105" s="120"/>
      <c r="F105" s="120"/>
      <c r="G105" s="120"/>
      <c r="H105" s="120"/>
      <c r="I105" s="120"/>
      <c r="J105" s="120"/>
    </row>
    <row r="106" ht="15">
      <c r="J106" s="3" t="s">
        <v>3</v>
      </c>
    </row>
    <row r="107" spans="1:10" ht="15" customHeight="1">
      <c r="A107" s="109" t="s">
        <v>15</v>
      </c>
      <c r="B107" s="109" t="s">
        <v>5</v>
      </c>
      <c r="C107" s="109" t="s">
        <v>103</v>
      </c>
      <c r="D107" s="109"/>
      <c r="E107" s="109"/>
      <c r="F107" s="109"/>
      <c r="G107" s="109" t="s">
        <v>104</v>
      </c>
      <c r="H107" s="109"/>
      <c r="I107" s="109"/>
      <c r="J107" s="109"/>
    </row>
    <row r="108" spans="1:10" ht="72.75" customHeight="1">
      <c r="A108" s="109"/>
      <c r="B108" s="109"/>
      <c r="C108" s="4" t="s">
        <v>6</v>
      </c>
      <c r="D108" s="4" t="s">
        <v>7</v>
      </c>
      <c r="E108" s="4" t="s">
        <v>8</v>
      </c>
      <c r="F108" s="4" t="s">
        <v>54</v>
      </c>
      <c r="G108" s="4" t="s">
        <v>6</v>
      </c>
      <c r="H108" s="4" t="s">
        <v>7</v>
      </c>
      <c r="I108" s="4" t="s">
        <v>8</v>
      </c>
      <c r="J108" s="4" t="s">
        <v>52</v>
      </c>
    </row>
    <row r="109" spans="1:10" ht="15">
      <c r="A109" s="4">
        <v>1</v>
      </c>
      <c r="B109" s="4">
        <v>2</v>
      </c>
      <c r="C109" s="4">
        <v>3</v>
      </c>
      <c r="D109" s="4">
        <v>4</v>
      </c>
      <c r="E109" s="4">
        <v>5</v>
      </c>
      <c r="F109" s="4">
        <v>6</v>
      </c>
      <c r="G109" s="4">
        <v>7</v>
      </c>
      <c r="H109" s="4">
        <v>8</v>
      </c>
      <c r="I109" s="4">
        <v>9</v>
      </c>
      <c r="J109" s="4">
        <v>10</v>
      </c>
    </row>
    <row r="110" spans="1:10" ht="15">
      <c r="A110" s="4" t="s">
        <v>9</v>
      </c>
      <c r="B110" s="4" t="s">
        <v>9</v>
      </c>
      <c r="C110" s="4" t="s">
        <v>9</v>
      </c>
      <c r="D110" s="4" t="s">
        <v>9</v>
      </c>
      <c r="E110" s="4" t="s">
        <v>9</v>
      </c>
      <c r="F110" s="4" t="s">
        <v>9</v>
      </c>
      <c r="G110" s="4" t="s">
        <v>9</v>
      </c>
      <c r="H110" s="4" t="s">
        <v>9</v>
      </c>
      <c r="I110" s="4" t="s">
        <v>9</v>
      </c>
      <c r="J110" s="4" t="s">
        <v>9</v>
      </c>
    </row>
    <row r="111" spans="1:10" ht="15">
      <c r="A111" s="4" t="s">
        <v>9</v>
      </c>
      <c r="B111" s="4" t="s">
        <v>12</v>
      </c>
      <c r="C111" s="4" t="s">
        <v>9</v>
      </c>
      <c r="D111" s="4" t="s">
        <v>9</v>
      </c>
      <c r="E111" s="4" t="s">
        <v>9</v>
      </c>
      <c r="F111" s="4" t="s">
        <v>9</v>
      </c>
      <c r="G111" s="4" t="s">
        <v>9</v>
      </c>
      <c r="H111" s="4" t="s">
        <v>9</v>
      </c>
      <c r="I111" s="4" t="s">
        <v>9</v>
      </c>
      <c r="J111" s="4" t="s">
        <v>9</v>
      </c>
    </row>
    <row r="113" spans="1:14" ht="15">
      <c r="A113" s="114" t="s">
        <v>16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1:14" ht="15">
      <c r="A114" s="114" t="s">
        <v>109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ht="15">
      <c r="N115" s="3" t="s">
        <v>3</v>
      </c>
    </row>
    <row r="116" spans="1:14" ht="30.75" customHeight="1">
      <c r="A116" s="109" t="s">
        <v>17</v>
      </c>
      <c r="B116" s="109" t="s">
        <v>18</v>
      </c>
      <c r="C116" s="109" t="s">
        <v>80</v>
      </c>
      <c r="D116" s="109"/>
      <c r="E116" s="109"/>
      <c r="F116" s="109"/>
      <c r="G116" s="109" t="s">
        <v>81</v>
      </c>
      <c r="H116" s="109"/>
      <c r="I116" s="109"/>
      <c r="J116" s="109"/>
      <c r="K116" s="109" t="s">
        <v>82</v>
      </c>
      <c r="L116" s="109"/>
      <c r="M116" s="109"/>
      <c r="N116" s="109"/>
    </row>
    <row r="117" spans="1:14" ht="66.75" customHeight="1">
      <c r="A117" s="109"/>
      <c r="B117" s="109"/>
      <c r="C117" s="4" t="s">
        <v>6</v>
      </c>
      <c r="D117" s="4" t="s">
        <v>7</v>
      </c>
      <c r="E117" s="4" t="s">
        <v>8</v>
      </c>
      <c r="F117" s="4" t="s">
        <v>54</v>
      </c>
      <c r="G117" s="4" t="s">
        <v>6</v>
      </c>
      <c r="H117" s="4" t="s">
        <v>7</v>
      </c>
      <c r="I117" s="4" t="s">
        <v>8</v>
      </c>
      <c r="J117" s="4" t="s">
        <v>52</v>
      </c>
      <c r="K117" s="4" t="s">
        <v>6</v>
      </c>
      <c r="L117" s="4" t="s">
        <v>7</v>
      </c>
      <c r="M117" s="4" t="s">
        <v>8</v>
      </c>
      <c r="N117" s="4" t="s">
        <v>53</v>
      </c>
    </row>
    <row r="118" spans="1:14" ht="15">
      <c r="A118" s="4">
        <v>1</v>
      </c>
      <c r="B118" s="4">
        <v>2</v>
      </c>
      <c r="C118" s="4">
        <v>3</v>
      </c>
      <c r="D118" s="4">
        <v>4</v>
      </c>
      <c r="E118" s="4">
        <v>5</v>
      </c>
      <c r="F118" s="4">
        <v>6</v>
      </c>
      <c r="G118" s="4">
        <v>7</v>
      </c>
      <c r="H118" s="4">
        <v>8</v>
      </c>
      <c r="I118" s="4">
        <v>9</v>
      </c>
      <c r="J118" s="4">
        <v>10</v>
      </c>
      <c r="K118" s="4">
        <v>11</v>
      </c>
      <c r="L118" s="4">
        <v>12</v>
      </c>
      <c r="M118" s="4">
        <v>13</v>
      </c>
      <c r="N118" s="4">
        <v>14</v>
      </c>
    </row>
    <row r="119" spans="1:14" ht="30">
      <c r="A119" s="4" t="s">
        <v>137</v>
      </c>
      <c r="B119" s="5" t="s">
        <v>135</v>
      </c>
      <c r="C119" s="41">
        <f>C65+C66</f>
        <v>1243572</v>
      </c>
      <c r="D119" s="41">
        <v>0</v>
      </c>
      <c r="E119" s="41">
        <v>0</v>
      </c>
      <c r="F119" s="41">
        <f>C119+D119</f>
        <v>1243572</v>
      </c>
      <c r="G119" s="41">
        <f>G65+G66</f>
        <v>1488265</v>
      </c>
      <c r="H119" s="41">
        <v>0</v>
      </c>
      <c r="I119" s="41">
        <v>0</v>
      </c>
      <c r="J119" s="41">
        <f>G119+H119</f>
        <v>1488265</v>
      </c>
      <c r="K119" s="41">
        <f>K65+K66</f>
        <v>1694200</v>
      </c>
      <c r="L119" s="41">
        <f>L65+L66</f>
        <v>0</v>
      </c>
      <c r="M119" s="41">
        <v>0</v>
      </c>
      <c r="N119" s="41">
        <f>K119+L119</f>
        <v>1694200</v>
      </c>
    </row>
    <row r="120" spans="1:14" ht="30">
      <c r="A120" s="4" t="s">
        <v>138</v>
      </c>
      <c r="B120" s="5" t="s">
        <v>127</v>
      </c>
      <c r="C120" s="41">
        <f>C70</f>
        <v>104200</v>
      </c>
      <c r="D120" s="41">
        <v>0</v>
      </c>
      <c r="E120" s="41">
        <v>0</v>
      </c>
      <c r="F120" s="41">
        <f>C120+D120</f>
        <v>104200</v>
      </c>
      <c r="G120" s="41">
        <f>G70</f>
        <v>97464</v>
      </c>
      <c r="H120" s="41">
        <v>0</v>
      </c>
      <c r="I120" s="41">
        <v>0</v>
      </c>
      <c r="J120" s="41">
        <f>G120+H120</f>
        <v>97464</v>
      </c>
      <c r="K120" s="41">
        <f>K70</f>
        <v>124000</v>
      </c>
      <c r="L120" s="41">
        <f>L70</f>
        <v>0</v>
      </c>
      <c r="M120" s="41">
        <v>0</v>
      </c>
      <c r="N120" s="41">
        <f>K120+L120</f>
        <v>124000</v>
      </c>
    </row>
    <row r="121" spans="1:14" ht="45">
      <c r="A121" s="4" t="s">
        <v>139</v>
      </c>
      <c r="B121" s="5" t="s">
        <v>136</v>
      </c>
      <c r="C121" s="41">
        <f>C75-C65-C66-C70</f>
        <v>158824</v>
      </c>
      <c r="D121" s="41">
        <f>D75</f>
        <v>0</v>
      </c>
      <c r="E121" s="41">
        <f>E75</f>
        <v>0</v>
      </c>
      <c r="F121" s="41">
        <f>C121+D121</f>
        <v>158824</v>
      </c>
      <c r="G121" s="41">
        <f>G75-G65-G66-G70</f>
        <v>348351</v>
      </c>
      <c r="H121" s="41">
        <f>H75</f>
        <v>0</v>
      </c>
      <c r="I121" s="41">
        <f>I75</f>
        <v>0</v>
      </c>
      <c r="J121" s="41">
        <f>G121+H121</f>
        <v>348351</v>
      </c>
      <c r="K121" s="41">
        <f>K75-K65-K66-K70</f>
        <v>301100</v>
      </c>
      <c r="L121" s="41">
        <f>L75-L65-L66-L70</f>
        <v>0</v>
      </c>
      <c r="M121" s="41">
        <f>M75</f>
        <v>0</v>
      </c>
      <c r="N121" s="41">
        <f>K121+L121</f>
        <v>301100</v>
      </c>
    </row>
    <row r="122" spans="1:14" ht="15">
      <c r="A122" s="5" t="s">
        <v>9</v>
      </c>
      <c r="B122" s="4" t="s">
        <v>12</v>
      </c>
      <c r="C122" s="41">
        <f>C119+C120+C121</f>
        <v>1506596</v>
      </c>
      <c r="D122" s="41">
        <f>D119+D120+D121</f>
        <v>0</v>
      </c>
      <c r="E122" s="41">
        <f>E119+E120+E121</f>
        <v>0</v>
      </c>
      <c r="F122" s="41">
        <f>C122+D122</f>
        <v>1506596</v>
      </c>
      <c r="G122" s="41">
        <f>G119+G120+G121</f>
        <v>1934080</v>
      </c>
      <c r="H122" s="41">
        <f>H119+H120+H121</f>
        <v>0</v>
      </c>
      <c r="I122" s="41">
        <f>I119+I120+I121</f>
        <v>0</v>
      </c>
      <c r="J122" s="41">
        <f>G122+H122</f>
        <v>1934080</v>
      </c>
      <c r="K122" s="41">
        <f>K119+K120+K121</f>
        <v>2119300</v>
      </c>
      <c r="L122" s="41">
        <f>L119+L120+L121</f>
        <v>0</v>
      </c>
      <c r="M122" s="41">
        <f>M119+M120+M121</f>
        <v>0</v>
      </c>
      <c r="N122" s="41">
        <f>K122+L122</f>
        <v>2119300</v>
      </c>
    </row>
    <row r="125" spans="1:10" ht="15">
      <c r="A125" s="120" t="s">
        <v>134</v>
      </c>
      <c r="B125" s="120"/>
      <c r="C125" s="120"/>
      <c r="D125" s="120"/>
      <c r="E125" s="120"/>
      <c r="F125" s="120"/>
      <c r="G125" s="120"/>
      <c r="H125" s="120"/>
      <c r="I125" s="120"/>
      <c r="J125" s="120"/>
    </row>
    <row r="126" ht="15">
      <c r="J126" s="3" t="s">
        <v>3</v>
      </c>
    </row>
    <row r="127" spans="1:10" ht="15">
      <c r="A127" s="109" t="s">
        <v>55</v>
      </c>
      <c r="B127" s="109" t="s">
        <v>18</v>
      </c>
      <c r="C127" s="109" t="s">
        <v>103</v>
      </c>
      <c r="D127" s="109"/>
      <c r="E127" s="109"/>
      <c r="F127" s="109"/>
      <c r="G127" s="109" t="s">
        <v>104</v>
      </c>
      <c r="H127" s="109"/>
      <c r="I127" s="109"/>
      <c r="J127" s="109"/>
    </row>
    <row r="128" spans="1:10" ht="63" customHeight="1">
      <c r="A128" s="109"/>
      <c r="B128" s="109"/>
      <c r="C128" s="4" t="s">
        <v>6</v>
      </c>
      <c r="D128" s="4" t="s">
        <v>7</v>
      </c>
      <c r="E128" s="4" t="s">
        <v>8</v>
      </c>
      <c r="F128" s="4" t="s">
        <v>54</v>
      </c>
      <c r="G128" s="4" t="s">
        <v>6</v>
      </c>
      <c r="H128" s="4" t="s">
        <v>7</v>
      </c>
      <c r="I128" s="4" t="s">
        <v>8</v>
      </c>
      <c r="J128" s="4" t="s">
        <v>52</v>
      </c>
    </row>
    <row r="129" spans="1:10" ht="15">
      <c r="A129" s="4">
        <v>1</v>
      </c>
      <c r="B129" s="4">
        <v>2</v>
      </c>
      <c r="C129" s="4">
        <v>3</v>
      </c>
      <c r="D129" s="4">
        <v>4</v>
      </c>
      <c r="E129" s="4">
        <v>5</v>
      </c>
      <c r="F129" s="4">
        <v>6</v>
      </c>
      <c r="G129" s="4">
        <v>7</v>
      </c>
      <c r="H129" s="4">
        <v>8</v>
      </c>
      <c r="I129" s="4">
        <v>9</v>
      </c>
      <c r="J129" s="4">
        <v>10</v>
      </c>
    </row>
    <row r="130" spans="1:10" ht="30">
      <c r="A130" s="4" t="s">
        <v>137</v>
      </c>
      <c r="B130" s="5" t="s">
        <v>135</v>
      </c>
      <c r="C130" s="41">
        <f>C91+C92</f>
        <v>1789075</v>
      </c>
      <c r="D130" s="5">
        <v>0</v>
      </c>
      <c r="E130" s="40"/>
      <c r="F130" s="40">
        <f>C130+D130</f>
        <v>1789075</v>
      </c>
      <c r="G130" s="41">
        <f>G91+G92</f>
        <v>1878528</v>
      </c>
      <c r="H130" s="4">
        <v>0</v>
      </c>
      <c r="I130" s="4" t="s">
        <v>9</v>
      </c>
      <c r="J130" s="41">
        <f>G130+H130</f>
        <v>1878528</v>
      </c>
    </row>
    <row r="131" spans="1:10" ht="30">
      <c r="A131" s="4" t="s">
        <v>138</v>
      </c>
      <c r="B131" s="5" t="s">
        <v>127</v>
      </c>
      <c r="C131" s="41">
        <f>C96</f>
        <v>130944</v>
      </c>
      <c r="D131" s="5">
        <v>0</v>
      </c>
      <c r="E131" s="40"/>
      <c r="F131" s="40">
        <f>C131+D131</f>
        <v>130944</v>
      </c>
      <c r="G131" s="41">
        <f>G96</f>
        <v>137491</v>
      </c>
      <c r="H131" s="4">
        <v>0</v>
      </c>
      <c r="I131" s="4"/>
      <c r="J131" s="41">
        <f>G131+H131</f>
        <v>137491</v>
      </c>
    </row>
    <row r="132" spans="1:10" ht="45">
      <c r="A132" s="4" t="s">
        <v>139</v>
      </c>
      <c r="B132" s="5" t="s">
        <v>136</v>
      </c>
      <c r="C132" s="41">
        <f>C102-C130-C131</f>
        <v>317960.6000000001</v>
      </c>
      <c r="D132" s="5">
        <v>0</v>
      </c>
      <c r="E132" s="40"/>
      <c r="F132" s="40">
        <f>C132+D132</f>
        <v>317960.6000000001</v>
      </c>
      <c r="G132" s="41">
        <f>G102-G130-G131</f>
        <v>333857</v>
      </c>
      <c r="H132" s="4">
        <v>0</v>
      </c>
      <c r="I132" s="4" t="s">
        <v>9</v>
      </c>
      <c r="J132" s="41">
        <f>G132+H132</f>
        <v>333857</v>
      </c>
    </row>
    <row r="133" spans="1:10" ht="15">
      <c r="A133" s="5" t="s">
        <v>9</v>
      </c>
      <c r="B133" s="4" t="s">
        <v>12</v>
      </c>
      <c r="C133" s="41">
        <f>SUM(C130:C132)</f>
        <v>2237979.6</v>
      </c>
      <c r="D133" s="5">
        <v>0</v>
      </c>
      <c r="E133" s="40"/>
      <c r="F133" s="41">
        <f>SUM(F130:F132)</f>
        <v>2237979.6</v>
      </c>
      <c r="G133" s="41">
        <f>SUM(G130:G132)</f>
        <v>2349876</v>
      </c>
      <c r="H133" s="41">
        <f>SUM(H130:H132)</f>
        <v>0</v>
      </c>
      <c r="I133" s="4" t="s">
        <v>9</v>
      </c>
      <c r="J133" s="41">
        <f>G133+H133</f>
        <v>2349876</v>
      </c>
    </row>
    <row r="135" spans="1:13" ht="15">
      <c r="A135" s="114" t="s">
        <v>73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5">
      <c r="A136" s="114" t="s">
        <v>112</v>
      </c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ht="15">
      <c r="M137" s="3" t="s">
        <v>3</v>
      </c>
    </row>
    <row r="138" spans="1:13" ht="15" customHeight="1">
      <c r="A138" s="109" t="s">
        <v>17</v>
      </c>
      <c r="B138" s="109" t="s">
        <v>19</v>
      </c>
      <c r="C138" s="109" t="s">
        <v>20</v>
      </c>
      <c r="D138" s="109" t="s">
        <v>21</v>
      </c>
      <c r="E138" s="115" t="s">
        <v>80</v>
      </c>
      <c r="F138" s="116"/>
      <c r="G138" s="117"/>
      <c r="H138" s="115" t="s">
        <v>81</v>
      </c>
      <c r="I138" s="116"/>
      <c r="J138" s="117"/>
      <c r="K138" s="115" t="s">
        <v>82</v>
      </c>
      <c r="L138" s="116"/>
      <c r="M138" s="117"/>
    </row>
    <row r="139" spans="1:13" ht="30">
      <c r="A139" s="109"/>
      <c r="B139" s="109"/>
      <c r="C139" s="109"/>
      <c r="D139" s="109"/>
      <c r="E139" s="4" t="s">
        <v>6</v>
      </c>
      <c r="F139" s="4" t="s">
        <v>7</v>
      </c>
      <c r="G139" s="4" t="s">
        <v>56</v>
      </c>
      <c r="H139" s="4" t="s">
        <v>6</v>
      </c>
      <c r="I139" s="4" t="s">
        <v>7</v>
      </c>
      <c r="J139" s="4" t="s">
        <v>57</v>
      </c>
      <c r="K139" s="4" t="s">
        <v>6</v>
      </c>
      <c r="L139" s="4" t="s">
        <v>7</v>
      </c>
      <c r="M139" s="4" t="s">
        <v>53</v>
      </c>
    </row>
    <row r="140" spans="1:13" ht="15">
      <c r="A140" s="4">
        <v>1</v>
      </c>
      <c r="B140" s="4">
        <v>2</v>
      </c>
      <c r="C140" s="4">
        <v>3</v>
      </c>
      <c r="D140" s="4">
        <v>4</v>
      </c>
      <c r="E140" s="4">
        <v>5</v>
      </c>
      <c r="F140" s="4">
        <v>6</v>
      </c>
      <c r="G140" s="4">
        <v>7</v>
      </c>
      <c r="H140" s="4">
        <v>8</v>
      </c>
      <c r="I140" s="4">
        <v>9</v>
      </c>
      <c r="J140" s="4">
        <v>10</v>
      </c>
      <c r="K140" s="4">
        <v>11</v>
      </c>
      <c r="L140" s="4">
        <v>12</v>
      </c>
      <c r="M140" s="4">
        <v>13</v>
      </c>
    </row>
    <row r="141" spans="1:13" ht="15">
      <c r="A141" s="4" t="s">
        <v>137</v>
      </c>
      <c r="B141" s="24" t="s">
        <v>22</v>
      </c>
      <c r="C141" s="4" t="s">
        <v>9</v>
      </c>
      <c r="D141" s="4" t="s">
        <v>9</v>
      </c>
      <c r="E141" s="4" t="s">
        <v>9</v>
      </c>
      <c r="F141" s="4" t="s">
        <v>9</v>
      </c>
      <c r="G141" s="4" t="s">
        <v>9</v>
      </c>
      <c r="H141" s="4" t="s">
        <v>9</v>
      </c>
      <c r="I141" s="4" t="s">
        <v>9</v>
      </c>
      <c r="J141" s="4" t="s">
        <v>9</v>
      </c>
      <c r="K141" s="4" t="s">
        <v>9</v>
      </c>
      <c r="L141" s="4" t="s">
        <v>9</v>
      </c>
      <c r="M141" s="4" t="s">
        <v>9</v>
      </c>
    </row>
    <row r="142" spans="1:13" ht="30">
      <c r="A142" s="4"/>
      <c r="B142" s="5" t="s">
        <v>281</v>
      </c>
      <c r="C142" s="4" t="s">
        <v>149</v>
      </c>
      <c r="D142" s="4" t="s">
        <v>254</v>
      </c>
      <c r="E142" s="4">
        <v>1</v>
      </c>
      <c r="F142" s="4"/>
      <c r="G142" s="4">
        <v>1</v>
      </c>
      <c r="H142" s="4">
        <v>1</v>
      </c>
      <c r="I142" s="4"/>
      <c r="J142" s="4">
        <v>1</v>
      </c>
      <c r="K142" s="4">
        <v>1</v>
      </c>
      <c r="L142" s="4"/>
      <c r="M142" s="4">
        <v>1</v>
      </c>
    </row>
    <row r="143" spans="1:13" ht="33" customHeight="1">
      <c r="A143" s="4"/>
      <c r="B143" s="5" t="s">
        <v>282</v>
      </c>
      <c r="C143" s="4" t="s">
        <v>156</v>
      </c>
      <c r="D143" s="4" t="s">
        <v>151</v>
      </c>
      <c r="E143" s="4">
        <v>16</v>
      </c>
      <c r="F143" s="4"/>
      <c r="G143" s="4">
        <v>16</v>
      </c>
      <c r="H143" s="4">
        <v>18</v>
      </c>
      <c r="I143" s="4"/>
      <c r="J143" s="4">
        <v>18</v>
      </c>
      <c r="K143" s="4">
        <v>18</v>
      </c>
      <c r="L143" s="4"/>
      <c r="M143" s="4">
        <v>18</v>
      </c>
    </row>
    <row r="144" spans="1:13" ht="15" customHeight="1">
      <c r="A144" s="4" t="s">
        <v>138</v>
      </c>
      <c r="B144" s="24" t="s">
        <v>23</v>
      </c>
      <c r="C144" s="4"/>
      <c r="D144" s="4" t="s">
        <v>9</v>
      </c>
      <c r="E144" s="4" t="s">
        <v>9</v>
      </c>
      <c r="F144" s="4" t="s">
        <v>9</v>
      </c>
      <c r="G144" s="4" t="s">
        <v>9</v>
      </c>
      <c r="H144" s="4"/>
      <c r="I144" s="4"/>
      <c r="J144" s="4"/>
      <c r="K144" s="4"/>
      <c r="L144" s="4" t="s">
        <v>9</v>
      </c>
      <c r="M144" s="4"/>
    </row>
    <row r="145" spans="1:13" ht="77.25" customHeight="1">
      <c r="A145" s="4"/>
      <c r="B145" s="5" t="s">
        <v>283</v>
      </c>
      <c r="C145" s="4" t="s">
        <v>149</v>
      </c>
      <c r="D145" s="25" t="s">
        <v>256</v>
      </c>
      <c r="E145" s="4">
        <v>28</v>
      </c>
      <c r="F145" s="4"/>
      <c r="G145" s="4">
        <v>28</v>
      </c>
      <c r="H145" s="4">
        <v>26</v>
      </c>
      <c r="I145" s="4"/>
      <c r="J145" s="4">
        <v>26</v>
      </c>
      <c r="K145" s="4">
        <v>26</v>
      </c>
      <c r="L145" s="4"/>
      <c r="M145" s="4">
        <v>26</v>
      </c>
    </row>
    <row r="146" spans="1:13" ht="31.5" customHeight="1">
      <c r="A146" s="4"/>
      <c r="B146" s="5" t="s">
        <v>285</v>
      </c>
      <c r="C146" s="4" t="s">
        <v>149</v>
      </c>
      <c r="D146" s="25" t="s">
        <v>256</v>
      </c>
      <c r="E146" s="4">
        <v>22</v>
      </c>
      <c r="F146" s="4"/>
      <c r="G146" s="4">
        <v>22</v>
      </c>
      <c r="H146" s="4">
        <v>21</v>
      </c>
      <c r="I146" s="4"/>
      <c r="J146" s="4">
        <v>21</v>
      </c>
      <c r="K146" s="4">
        <v>21</v>
      </c>
      <c r="L146" s="4"/>
      <c r="M146" s="4">
        <v>21</v>
      </c>
    </row>
    <row r="147" spans="1:13" ht="30" customHeight="1">
      <c r="A147" s="4"/>
      <c r="B147" s="5" t="s">
        <v>286</v>
      </c>
      <c r="C147" s="4" t="s">
        <v>149</v>
      </c>
      <c r="D147" s="25" t="s">
        <v>256</v>
      </c>
      <c r="E147" s="4">
        <v>3</v>
      </c>
      <c r="F147" s="4"/>
      <c r="G147" s="4">
        <v>3</v>
      </c>
      <c r="H147" s="4">
        <v>5</v>
      </c>
      <c r="I147" s="4"/>
      <c r="J147" s="4">
        <v>5</v>
      </c>
      <c r="K147" s="4">
        <v>5</v>
      </c>
      <c r="L147" s="4"/>
      <c r="M147" s="4">
        <v>5</v>
      </c>
    </row>
    <row r="148" spans="1:13" ht="30.75" customHeight="1">
      <c r="A148" s="4"/>
      <c r="B148" s="5" t="s">
        <v>287</v>
      </c>
      <c r="C148" s="4" t="s">
        <v>149</v>
      </c>
      <c r="D148" s="25" t="s">
        <v>256</v>
      </c>
      <c r="E148" s="4">
        <v>3</v>
      </c>
      <c r="F148" s="4"/>
      <c r="G148" s="4">
        <v>3</v>
      </c>
      <c r="H148" s="4">
        <v>2</v>
      </c>
      <c r="I148" s="4"/>
      <c r="J148" s="4">
        <v>2</v>
      </c>
      <c r="K148" s="4">
        <v>2</v>
      </c>
      <c r="L148" s="4"/>
      <c r="M148" s="4">
        <v>2</v>
      </c>
    </row>
    <row r="149" spans="1:13" ht="72" customHeight="1">
      <c r="A149" s="4"/>
      <c r="B149" s="5" t="s">
        <v>288</v>
      </c>
      <c r="C149" s="4" t="s">
        <v>149</v>
      </c>
      <c r="D149" s="25" t="s">
        <v>291</v>
      </c>
      <c r="E149" s="4">
        <v>13</v>
      </c>
      <c r="F149" s="4"/>
      <c r="G149" s="4">
        <v>13</v>
      </c>
      <c r="H149" s="4">
        <v>56</v>
      </c>
      <c r="I149" s="4"/>
      <c r="J149" s="4">
        <v>56</v>
      </c>
      <c r="K149" s="4">
        <v>56</v>
      </c>
      <c r="L149" s="4"/>
      <c r="M149" s="4">
        <v>56</v>
      </c>
    </row>
    <row r="150" spans="1:13" ht="62.25" customHeight="1">
      <c r="A150" s="4"/>
      <c r="B150" s="5" t="s">
        <v>289</v>
      </c>
      <c r="C150" s="4" t="s">
        <v>149</v>
      </c>
      <c r="D150" s="25" t="s">
        <v>291</v>
      </c>
      <c r="E150" s="4">
        <v>8</v>
      </c>
      <c r="F150" s="4"/>
      <c r="G150" s="4">
        <v>8</v>
      </c>
      <c r="H150" s="4">
        <v>19</v>
      </c>
      <c r="I150" s="4"/>
      <c r="J150" s="4">
        <v>19</v>
      </c>
      <c r="K150" s="4">
        <v>19</v>
      </c>
      <c r="L150" s="4"/>
      <c r="M150" s="4">
        <v>19</v>
      </c>
    </row>
    <row r="151" spans="1:13" ht="62.25" customHeight="1">
      <c r="A151" s="4"/>
      <c r="B151" s="5" t="s">
        <v>290</v>
      </c>
      <c r="C151" s="4" t="s">
        <v>149</v>
      </c>
      <c r="D151" s="25" t="s">
        <v>291</v>
      </c>
      <c r="E151" s="4">
        <v>8</v>
      </c>
      <c r="F151" s="4"/>
      <c r="G151" s="4">
        <v>8</v>
      </c>
      <c r="H151" s="4">
        <v>2</v>
      </c>
      <c r="I151" s="4"/>
      <c r="J151" s="4">
        <v>2</v>
      </c>
      <c r="K151" s="4">
        <v>2</v>
      </c>
      <c r="L151" s="4"/>
      <c r="M151" s="4">
        <v>2</v>
      </c>
    </row>
    <row r="152" spans="1:13" ht="15" customHeight="1">
      <c r="A152" s="4" t="s">
        <v>139</v>
      </c>
      <c r="B152" s="24" t="s">
        <v>24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43.5" customHeight="1">
      <c r="A153" s="4"/>
      <c r="B153" s="5" t="s">
        <v>389</v>
      </c>
      <c r="C153" s="4" t="s">
        <v>293</v>
      </c>
      <c r="D153" s="4" t="s">
        <v>161</v>
      </c>
      <c r="E153" s="32">
        <v>1683.8</v>
      </c>
      <c r="F153" s="4"/>
      <c r="G153" s="32">
        <v>1683.8</v>
      </c>
      <c r="H153" s="32">
        <v>1934.1</v>
      </c>
      <c r="I153" s="4"/>
      <c r="J153" s="32">
        <v>1934.1</v>
      </c>
      <c r="K153" s="4">
        <v>2119.3</v>
      </c>
      <c r="L153" s="4"/>
      <c r="M153" s="4">
        <v>2119.3</v>
      </c>
    </row>
    <row r="154" spans="1:13" ht="56.25" customHeight="1">
      <c r="A154" s="4"/>
      <c r="B154" s="5" t="s">
        <v>294</v>
      </c>
      <c r="C154" s="4" t="s">
        <v>166</v>
      </c>
      <c r="D154" s="4" t="s">
        <v>161</v>
      </c>
      <c r="E154" s="33">
        <v>105238</v>
      </c>
      <c r="F154" s="4"/>
      <c r="G154" s="33">
        <v>105238</v>
      </c>
      <c r="H154" s="33">
        <v>107450</v>
      </c>
      <c r="I154" s="4"/>
      <c r="J154" s="33">
        <v>107450</v>
      </c>
      <c r="K154" s="4">
        <v>117738</v>
      </c>
      <c r="L154" s="4"/>
      <c r="M154" s="4">
        <v>117738</v>
      </c>
    </row>
    <row r="155" spans="1:13" ht="15">
      <c r="A155" s="4" t="s">
        <v>159</v>
      </c>
      <c r="B155" s="24" t="s">
        <v>25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90">
      <c r="A156" s="4"/>
      <c r="B156" s="5" t="s">
        <v>295</v>
      </c>
      <c r="C156" s="4" t="s">
        <v>156</v>
      </c>
      <c r="D156" s="25" t="s">
        <v>256</v>
      </c>
      <c r="E156" s="4">
        <v>51</v>
      </c>
      <c r="F156" s="4"/>
      <c r="G156" s="4">
        <v>51</v>
      </c>
      <c r="H156" s="4">
        <v>51</v>
      </c>
      <c r="I156" s="4"/>
      <c r="J156" s="4">
        <v>51</v>
      </c>
      <c r="K156" s="4">
        <v>51</v>
      </c>
      <c r="L156" s="4"/>
      <c r="M156" s="4">
        <v>51</v>
      </c>
    </row>
    <row r="157" spans="1:13" ht="75">
      <c r="A157" s="4"/>
      <c r="B157" s="5" t="s">
        <v>296</v>
      </c>
      <c r="C157" s="4" t="s">
        <v>156</v>
      </c>
      <c r="D157" s="4" t="s">
        <v>284</v>
      </c>
      <c r="E157" s="4">
        <v>141</v>
      </c>
      <c r="F157" s="4"/>
      <c r="G157" s="4">
        <v>141</v>
      </c>
      <c r="H157" s="4">
        <v>141</v>
      </c>
      <c r="I157" s="4"/>
      <c r="J157" s="4">
        <v>141</v>
      </c>
      <c r="K157" s="4">
        <v>141</v>
      </c>
      <c r="L157" s="4"/>
      <c r="M157" s="4">
        <v>141</v>
      </c>
    </row>
    <row r="158" spans="1:13" ht="45">
      <c r="A158" s="4"/>
      <c r="B158" s="5" t="s">
        <v>297</v>
      </c>
      <c r="C158" s="4" t="s">
        <v>170</v>
      </c>
      <c r="D158" s="4" t="s">
        <v>161</v>
      </c>
      <c r="E158" s="4">
        <v>87</v>
      </c>
      <c r="F158" s="4"/>
      <c r="G158" s="4">
        <v>87</v>
      </c>
      <c r="H158" s="4">
        <v>100</v>
      </c>
      <c r="I158" s="4"/>
      <c r="J158" s="4">
        <v>100</v>
      </c>
      <c r="K158" s="4">
        <v>100</v>
      </c>
      <c r="L158" s="4"/>
      <c r="M158" s="4">
        <v>100</v>
      </c>
    </row>
    <row r="161" spans="1:10" ht="15" customHeight="1">
      <c r="A161" s="120" t="s">
        <v>113</v>
      </c>
      <c r="B161" s="120"/>
      <c r="C161" s="120"/>
      <c r="D161" s="120"/>
      <c r="E161" s="120"/>
      <c r="F161" s="120"/>
      <c r="G161" s="120"/>
      <c r="H161" s="120"/>
      <c r="I161" s="120"/>
      <c r="J161" s="120"/>
    </row>
    <row r="162" ht="15">
      <c r="J162" s="3" t="s">
        <v>3</v>
      </c>
    </row>
    <row r="163" spans="1:10" ht="15">
      <c r="A163" s="109" t="s">
        <v>17</v>
      </c>
      <c r="B163" s="109" t="s">
        <v>19</v>
      </c>
      <c r="C163" s="109" t="s">
        <v>20</v>
      </c>
      <c r="D163" s="109" t="s">
        <v>21</v>
      </c>
      <c r="E163" s="109" t="s">
        <v>103</v>
      </c>
      <c r="F163" s="109"/>
      <c r="G163" s="109"/>
      <c r="H163" s="109" t="s">
        <v>104</v>
      </c>
      <c r="I163" s="109"/>
      <c r="J163" s="109"/>
    </row>
    <row r="164" spans="1:10" ht="41.25" customHeight="1">
      <c r="A164" s="109"/>
      <c r="B164" s="109"/>
      <c r="C164" s="109"/>
      <c r="D164" s="109"/>
      <c r="E164" s="4" t="s">
        <v>6</v>
      </c>
      <c r="F164" s="4" t="s">
        <v>7</v>
      </c>
      <c r="G164" s="4" t="s">
        <v>56</v>
      </c>
      <c r="H164" s="4" t="s">
        <v>6</v>
      </c>
      <c r="I164" s="4" t="s">
        <v>7</v>
      </c>
      <c r="J164" s="4" t="s">
        <v>57</v>
      </c>
    </row>
    <row r="165" spans="1:10" ht="15">
      <c r="A165" s="4">
        <v>1</v>
      </c>
      <c r="B165" s="4">
        <v>2</v>
      </c>
      <c r="C165" s="4">
        <v>3</v>
      </c>
      <c r="D165" s="4">
        <v>4</v>
      </c>
      <c r="E165" s="4">
        <v>5</v>
      </c>
      <c r="F165" s="4">
        <v>6</v>
      </c>
      <c r="G165" s="4">
        <v>7</v>
      </c>
      <c r="H165" s="4">
        <v>8</v>
      </c>
      <c r="I165" s="4">
        <v>9</v>
      </c>
      <c r="J165" s="4">
        <v>10</v>
      </c>
    </row>
    <row r="166" spans="1:10" ht="15">
      <c r="A166" s="4" t="s">
        <v>137</v>
      </c>
      <c r="B166" s="24" t="s">
        <v>22</v>
      </c>
      <c r="C166" s="4" t="s">
        <v>9</v>
      </c>
      <c r="D166" s="4" t="s">
        <v>9</v>
      </c>
      <c r="E166" s="5" t="s">
        <v>9</v>
      </c>
      <c r="F166" s="5" t="s">
        <v>9</v>
      </c>
      <c r="G166" s="5" t="s">
        <v>9</v>
      </c>
      <c r="H166" s="5" t="s">
        <v>9</v>
      </c>
      <c r="I166" s="5" t="s">
        <v>9</v>
      </c>
      <c r="J166" s="5" t="s">
        <v>9</v>
      </c>
    </row>
    <row r="167" spans="1:10" ht="30">
      <c r="A167" s="4"/>
      <c r="B167" s="5" t="s">
        <v>281</v>
      </c>
      <c r="C167" s="4" t="s">
        <v>149</v>
      </c>
      <c r="D167" s="4" t="s">
        <v>254</v>
      </c>
      <c r="E167" s="4">
        <v>1</v>
      </c>
      <c r="F167" s="4"/>
      <c r="G167" s="4">
        <v>1</v>
      </c>
      <c r="H167" s="4">
        <v>1</v>
      </c>
      <c r="I167" s="4"/>
      <c r="J167" s="4">
        <v>1</v>
      </c>
    </row>
    <row r="168" spans="1:10" ht="60" customHeight="1">
      <c r="A168" s="4"/>
      <c r="B168" s="5" t="s">
        <v>282</v>
      </c>
      <c r="C168" s="4" t="s">
        <v>156</v>
      </c>
      <c r="D168" s="4" t="s">
        <v>151</v>
      </c>
      <c r="E168" s="4">
        <v>18</v>
      </c>
      <c r="F168" s="4"/>
      <c r="G168" s="4">
        <v>18</v>
      </c>
      <c r="H168" s="4">
        <v>18</v>
      </c>
      <c r="I168" s="4"/>
      <c r="J168" s="4">
        <v>18</v>
      </c>
    </row>
    <row r="169" spans="1:10" ht="15">
      <c r="A169" s="4" t="s">
        <v>138</v>
      </c>
      <c r="B169" s="24" t="s">
        <v>23</v>
      </c>
      <c r="C169" s="4"/>
      <c r="D169" s="4" t="s">
        <v>9</v>
      </c>
      <c r="E169" s="4" t="s">
        <v>9</v>
      </c>
      <c r="F169" s="4" t="s">
        <v>9</v>
      </c>
      <c r="G169" s="4" t="s">
        <v>9</v>
      </c>
      <c r="H169" s="4"/>
      <c r="I169" s="4"/>
      <c r="J169" s="4"/>
    </row>
    <row r="170" spans="1:10" ht="90">
      <c r="A170" s="4"/>
      <c r="B170" s="5" t="s">
        <v>283</v>
      </c>
      <c r="C170" s="4" t="s">
        <v>149</v>
      </c>
      <c r="D170" s="25" t="s">
        <v>256</v>
      </c>
      <c r="E170" s="4">
        <v>26</v>
      </c>
      <c r="F170" s="4"/>
      <c r="G170" s="4">
        <v>26</v>
      </c>
      <c r="H170" s="4">
        <v>26</v>
      </c>
      <c r="I170" s="4"/>
      <c r="J170" s="4">
        <v>26</v>
      </c>
    </row>
    <row r="171" spans="1:10" ht="15">
      <c r="A171" s="4"/>
      <c r="B171" s="5" t="s">
        <v>285</v>
      </c>
      <c r="C171" s="4" t="s">
        <v>149</v>
      </c>
      <c r="D171" s="25" t="s">
        <v>256</v>
      </c>
      <c r="E171" s="4">
        <v>21</v>
      </c>
      <c r="F171" s="4"/>
      <c r="G171" s="4">
        <v>21</v>
      </c>
      <c r="H171" s="4">
        <v>21</v>
      </c>
      <c r="I171" s="4"/>
      <c r="J171" s="4">
        <v>21</v>
      </c>
    </row>
    <row r="172" spans="1:10" ht="15">
      <c r="A172" s="4"/>
      <c r="B172" s="5" t="s">
        <v>286</v>
      </c>
      <c r="C172" s="4" t="s">
        <v>149</v>
      </c>
      <c r="D172" s="25" t="s">
        <v>256</v>
      </c>
      <c r="E172" s="4">
        <v>5</v>
      </c>
      <c r="F172" s="4"/>
      <c r="G172" s="4">
        <v>5</v>
      </c>
      <c r="H172" s="4">
        <v>5</v>
      </c>
      <c r="I172" s="4"/>
      <c r="J172" s="4">
        <v>5</v>
      </c>
    </row>
    <row r="173" spans="1:10" ht="15">
      <c r="A173" s="4"/>
      <c r="B173" s="5" t="s">
        <v>287</v>
      </c>
      <c r="C173" s="4" t="s">
        <v>149</v>
      </c>
      <c r="D173" s="25" t="s">
        <v>256</v>
      </c>
      <c r="E173" s="4">
        <v>2</v>
      </c>
      <c r="F173" s="4"/>
      <c r="G173" s="4">
        <v>2</v>
      </c>
      <c r="H173" s="4">
        <v>2</v>
      </c>
      <c r="I173" s="4"/>
      <c r="J173" s="4">
        <v>2</v>
      </c>
    </row>
    <row r="174" spans="1:10" ht="75">
      <c r="A174" s="4"/>
      <c r="B174" s="5" t="s">
        <v>288</v>
      </c>
      <c r="C174" s="4" t="s">
        <v>149</v>
      </c>
      <c r="D174" s="25" t="s">
        <v>291</v>
      </c>
      <c r="E174" s="4">
        <v>56</v>
      </c>
      <c r="F174" s="4"/>
      <c r="G174" s="4">
        <v>56</v>
      </c>
      <c r="H174" s="4">
        <v>56</v>
      </c>
      <c r="I174" s="4"/>
      <c r="J174" s="4">
        <v>56</v>
      </c>
    </row>
    <row r="175" spans="1:10" ht="60">
      <c r="A175" s="4"/>
      <c r="B175" s="5" t="s">
        <v>289</v>
      </c>
      <c r="C175" s="4" t="s">
        <v>149</v>
      </c>
      <c r="D175" s="25" t="s">
        <v>291</v>
      </c>
      <c r="E175" s="4">
        <v>19</v>
      </c>
      <c r="F175" s="4"/>
      <c r="G175" s="4">
        <v>19</v>
      </c>
      <c r="H175" s="4">
        <v>19</v>
      </c>
      <c r="I175" s="4"/>
      <c r="J175" s="4">
        <v>19</v>
      </c>
    </row>
    <row r="176" spans="1:10" ht="60">
      <c r="A176" s="4"/>
      <c r="B176" s="5" t="s">
        <v>290</v>
      </c>
      <c r="C176" s="4" t="s">
        <v>149</v>
      </c>
      <c r="D176" s="25" t="s">
        <v>291</v>
      </c>
      <c r="E176" s="4">
        <v>2</v>
      </c>
      <c r="F176" s="4"/>
      <c r="G176" s="4">
        <v>2</v>
      </c>
      <c r="H176" s="4">
        <v>2</v>
      </c>
      <c r="I176" s="4"/>
      <c r="J176" s="4">
        <v>2</v>
      </c>
    </row>
    <row r="177" spans="1:10" ht="15" customHeight="1">
      <c r="A177" s="4" t="s">
        <v>139</v>
      </c>
      <c r="B177" s="24" t="s">
        <v>24</v>
      </c>
      <c r="C177" s="4"/>
      <c r="D177" s="4"/>
      <c r="E177" s="4"/>
      <c r="F177" s="4"/>
      <c r="G177" s="4"/>
      <c r="H177" s="4"/>
      <c r="I177" s="4"/>
      <c r="J177" s="4"/>
    </row>
    <row r="178" spans="1:10" ht="45">
      <c r="A178" s="4"/>
      <c r="B178" s="5" t="s">
        <v>292</v>
      </c>
      <c r="C178" s="4" t="s">
        <v>293</v>
      </c>
      <c r="D178" s="4" t="s">
        <v>161</v>
      </c>
      <c r="E178" s="41">
        <v>2230</v>
      </c>
      <c r="F178" s="4"/>
      <c r="G178" s="41">
        <v>2230</v>
      </c>
      <c r="H178" s="41">
        <v>2350</v>
      </c>
      <c r="I178" s="4"/>
      <c r="J178" s="41">
        <v>2350</v>
      </c>
    </row>
    <row r="179" spans="1:10" ht="60">
      <c r="A179" s="4"/>
      <c r="B179" s="5" t="s">
        <v>294</v>
      </c>
      <c r="C179" s="4" t="s">
        <v>166</v>
      </c>
      <c r="D179" s="4" t="s">
        <v>161</v>
      </c>
      <c r="E179" s="4">
        <v>123888</v>
      </c>
      <c r="F179" s="4"/>
      <c r="G179" s="4">
        <v>123888</v>
      </c>
      <c r="H179" s="4">
        <v>130555</v>
      </c>
      <c r="I179" s="4"/>
      <c r="J179" s="4">
        <v>130555</v>
      </c>
    </row>
    <row r="180" spans="1:10" ht="15">
      <c r="A180" s="4" t="s">
        <v>159</v>
      </c>
      <c r="B180" s="24" t="s">
        <v>25</v>
      </c>
      <c r="C180" s="4"/>
      <c r="D180" s="4"/>
      <c r="E180" s="4"/>
      <c r="F180" s="4"/>
      <c r="G180" s="4"/>
      <c r="H180" s="4"/>
      <c r="I180" s="4"/>
      <c r="J180" s="4"/>
    </row>
    <row r="181" spans="1:10" ht="90">
      <c r="A181" s="4"/>
      <c r="B181" s="5" t="s">
        <v>295</v>
      </c>
      <c r="C181" s="4" t="s">
        <v>156</v>
      </c>
      <c r="D181" s="25" t="s">
        <v>256</v>
      </c>
      <c r="E181" s="4">
        <v>51</v>
      </c>
      <c r="F181" s="4"/>
      <c r="G181" s="4">
        <v>51</v>
      </c>
      <c r="H181" s="4">
        <v>51</v>
      </c>
      <c r="I181" s="4"/>
      <c r="J181" s="4">
        <v>51</v>
      </c>
    </row>
    <row r="182" spans="1:10" ht="75">
      <c r="A182" s="4"/>
      <c r="B182" s="5" t="s">
        <v>296</v>
      </c>
      <c r="C182" s="4" t="s">
        <v>156</v>
      </c>
      <c r="D182" s="4" t="s">
        <v>284</v>
      </c>
      <c r="E182" s="4">
        <v>141</v>
      </c>
      <c r="F182" s="4"/>
      <c r="G182" s="4">
        <v>141</v>
      </c>
      <c r="H182" s="4">
        <v>141</v>
      </c>
      <c r="I182" s="4"/>
      <c r="J182" s="4">
        <v>141</v>
      </c>
    </row>
    <row r="183" spans="1:10" ht="15" customHeight="1">
      <c r="A183" s="4"/>
      <c r="B183" s="5" t="s">
        <v>297</v>
      </c>
      <c r="C183" s="4" t="s">
        <v>170</v>
      </c>
      <c r="D183" s="4" t="s">
        <v>161</v>
      </c>
      <c r="E183" s="4">
        <v>100</v>
      </c>
      <c r="F183" s="4"/>
      <c r="G183" s="4">
        <v>100</v>
      </c>
      <c r="H183" s="4">
        <v>100</v>
      </c>
      <c r="I183" s="4"/>
      <c r="J183" s="4">
        <v>100</v>
      </c>
    </row>
    <row r="185" spans="1:11" ht="15" customHeight="1">
      <c r="A185" s="120" t="s">
        <v>26</v>
      </c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ht="15">
      <c r="K186" s="3" t="s">
        <v>3</v>
      </c>
    </row>
    <row r="187" spans="1:11" ht="15" customHeight="1">
      <c r="A187" s="109" t="s">
        <v>5</v>
      </c>
      <c r="B187" s="109" t="s">
        <v>80</v>
      </c>
      <c r="C187" s="109"/>
      <c r="D187" s="115" t="s">
        <v>81</v>
      </c>
      <c r="E187" s="117"/>
      <c r="F187" s="109" t="s">
        <v>82</v>
      </c>
      <c r="G187" s="109"/>
      <c r="H187" s="109" t="s">
        <v>103</v>
      </c>
      <c r="I187" s="109"/>
      <c r="J187" s="109" t="s">
        <v>104</v>
      </c>
      <c r="K187" s="109"/>
    </row>
    <row r="188" spans="1:11" ht="30">
      <c r="A188" s="109"/>
      <c r="B188" s="4" t="s">
        <v>6</v>
      </c>
      <c r="C188" s="4" t="s">
        <v>7</v>
      </c>
      <c r="D188" s="4" t="s">
        <v>6</v>
      </c>
      <c r="E188" s="4" t="s">
        <v>7</v>
      </c>
      <c r="F188" s="4" t="s">
        <v>6</v>
      </c>
      <c r="G188" s="4" t="s">
        <v>7</v>
      </c>
      <c r="H188" s="4" t="s">
        <v>6</v>
      </c>
      <c r="I188" s="4" t="s">
        <v>7</v>
      </c>
      <c r="J188" s="4" t="s">
        <v>6</v>
      </c>
      <c r="K188" s="4" t="s">
        <v>7</v>
      </c>
    </row>
    <row r="189" spans="1:11" ht="15">
      <c r="A189" s="4">
        <v>1</v>
      </c>
      <c r="B189" s="4">
        <v>2</v>
      </c>
      <c r="C189" s="4">
        <v>3</v>
      </c>
      <c r="D189" s="4">
        <v>4</v>
      </c>
      <c r="E189" s="4">
        <v>5</v>
      </c>
      <c r="F189" s="4">
        <v>6</v>
      </c>
      <c r="G189" s="4">
        <v>7</v>
      </c>
      <c r="H189" s="4">
        <v>8</v>
      </c>
      <c r="I189" s="4">
        <v>9</v>
      </c>
      <c r="J189" s="4">
        <v>10</v>
      </c>
      <c r="K189" s="4">
        <v>11</v>
      </c>
    </row>
    <row r="190" spans="1:11" ht="25.5">
      <c r="A190" s="68" t="s">
        <v>173</v>
      </c>
      <c r="B190" s="70">
        <v>1100234</v>
      </c>
      <c r="C190" s="4" t="s">
        <v>9</v>
      </c>
      <c r="D190" s="4">
        <v>1067193</v>
      </c>
      <c r="E190" s="4" t="s">
        <v>9</v>
      </c>
      <c r="F190" s="27">
        <f>D190*113.8%</f>
        <v>1214465.6339999998</v>
      </c>
      <c r="G190" s="4" t="s">
        <v>9</v>
      </c>
      <c r="H190" s="27">
        <f>F190*105.6%</f>
        <v>1282475.709504</v>
      </c>
      <c r="I190" s="4" t="s">
        <v>9</v>
      </c>
      <c r="J190" s="27">
        <f>H190*105%</f>
        <v>1346599.4949792</v>
      </c>
      <c r="K190" s="4" t="s">
        <v>9</v>
      </c>
    </row>
    <row r="191" spans="1:11" ht="38.25">
      <c r="A191" s="69" t="s">
        <v>174</v>
      </c>
      <c r="B191" s="4">
        <v>0</v>
      </c>
      <c r="C191" s="4" t="s">
        <v>9</v>
      </c>
      <c r="D191" s="4">
        <v>260786</v>
      </c>
      <c r="E191" s="4" t="s">
        <v>9</v>
      </c>
      <c r="F191" s="27">
        <f>D191*113.8%</f>
        <v>296774.468</v>
      </c>
      <c r="G191" s="4" t="s">
        <v>9</v>
      </c>
      <c r="H191" s="27">
        <f>F191*105.6%</f>
        <v>313393.838208</v>
      </c>
      <c r="I191" s="4" t="s">
        <v>9</v>
      </c>
      <c r="J191" s="27">
        <f>H191*105%</f>
        <v>329063.5301184</v>
      </c>
      <c r="K191" s="4" t="s">
        <v>9</v>
      </c>
    </row>
    <row r="192" spans="1:11" ht="15">
      <c r="A192" s="69" t="s">
        <v>177</v>
      </c>
      <c r="B192" s="4">
        <v>81008</v>
      </c>
      <c r="C192" s="4"/>
      <c r="D192" s="4">
        <v>97174</v>
      </c>
      <c r="E192" s="4"/>
      <c r="F192" s="27">
        <f>D192*113.8%</f>
        <v>110584.01199999999</v>
      </c>
      <c r="G192" s="4"/>
      <c r="H192" s="27">
        <f>F192*105.6%</f>
        <v>116776.716672</v>
      </c>
      <c r="I192" s="4"/>
      <c r="J192" s="27">
        <f>H192*105%</f>
        <v>122615.5525056</v>
      </c>
      <c r="K192" s="4"/>
    </row>
    <row r="193" spans="1:11" ht="33.75" customHeight="1">
      <c r="A193" s="69" t="s">
        <v>175</v>
      </c>
      <c r="B193" s="4">
        <v>62330</v>
      </c>
      <c r="C193" s="4"/>
      <c r="D193" s="4">
        <v>63112</v>
      </c>
      <c r="E193" s="4"/>
      <c r="F193" s="27">
        <f>D193*113.8%</f>
        <v>71821.45599999999</v>
      </c>
      <c r="G193" s="4"/>
      <c r="H193" s="27">
        <f>F193*105.6%</f>
        <v>75843.45753599999</v>
      </c>
      <c r="I193" s="4"/>
      <c r="J193" s="27">
        <f>H193*105%</f>
        <v>79635.63041279999</v>
      </c>
      <c r="K193" s="4"/>
    </row>
    <row r="194" spans="1:11" ht="15">
      <c r="A194" s="4" t="s">
        <v>12</v>
      </c>
      <c r="B194" s="4">
        <f>SUM(B190:B193)</f>
        <v>1243572</v>
      </c>
      <c r="C194" s="4" t="s">
        <v>9</v>
      </c>
      <c r="D194" s="4">
        <f aca="true" t="shared" si="5" ref="D194:K194">SUM(D190:D193)</f>
        <v>1488265</v>
      </c>
      <c r="E194" s="4">
        <f t="shared" si="5"/>
        <v>0</v>
      </c>
      <c r="F194" s="27">
        <f t="shared" si="5"/>
        <v>1693645.57</v>
      </c>
      <c r="G194" s="4">
        <f t="shared" si="5"/>
        <v>0</v>
      </c>
      <c r="H194" s="27">
        <f t="shared" si="5"/>
        <v>1788489.72192</v>
      </c>
      <c r="I194" s="4">
        <f t="shared" si="5"/>
        <v>0</v>
      </c>
      <c r="J194" s="27">
        <f t="shared" si="5"/>
        <v>1877914.208016</v>
      </c>
      <c r="K194" s="4">
        <f t="shared" si="5"/>
        <v>0</v>
      </c>
    </row>
    <row r="195" spans="1:11" ht="120">
      <c r="A195" s="6" t="s">
        <v>27</v>
      </c>
      <c r="B195" s="4" t="s">
        <v>11</v>
      </c>
      <c r="C195" s="4" t="s">
        <v>9</v>
      </c>
      <c r="D195" s="4" t="s">
        <v>11</v>
      </c>
      <c r="E195" s="4" t="s">
        <v>9</v>
      </c>
      <c r="F195" s="4" t="s">
        <v>9</v>
      </c>
      <c r="G195" s="4" t="s">
        <v>9</v>
      </c>
      <c r="H195" s="4" t="s">
        <v>9</v>
      </c>
      <c r="I195" s="4" t="s">
        <v>9</v>
      </c>
      <c r="J195" s="4" t="s">
        <v>11</v>
      </c>
      <c r="K195" s="4" t="s">
        <v>9</v>
      </c>
    </row>
    <row r="198" spans="1:14" ht="15" customHeight="1">
      <c r="A198" s="120" t="s">
        <v>28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</row>
    <row r="200" spans="1:14" ht="15" customHeight="1">
      <c r="A200" s="109" t="s">
        <v>55</v>
      </c>
      <c r="B200" s="109" t="s">
        <v>29</v>
      </c>
      <c r="C200" s="115" t="s">
        <v>80</v>
      </c>
      <c r="D200" s="116"/>
      <c r="E200" s="116"/>
      <c r="F200" s="117"/>
      <c r="G200" s="109" t="s">
        <v>114</v>
      </c>
      <c r="H200" s="109"/>
      <c r="I200" s="109"/>
      <c r="J200" s="109"/>
      <c r="K200" s="109" t="s">
        <v>115</v>
      </c>
      <c r="L200" s="109"/>
      <c r="M200" s="115" t="s">
        <v>116</v>
      </c>
      <c r="N200" s="117"/>
    </row>
    <row r="201" spans="1:14" ht="30.75" customHeight="1">
      <c r="A201" s="109"/>
      <c r="B201" s="109"/>
      <c r="C201" s="109" t="s">
        <v>6</v>
      </c>
      <c r="D201" s="109"/>
      <c r="E201" s="109" t="s">
        <v>7</v>
      </c>
      <c r="F201" s="109"/>
      <c r="G201" s="109" t="s">
        <v>6</v>
      </c>
      <c r="H201" s="109"/>
      <c r="I201" s="109" t="s">
        <v>7</v>
      </c>
      <c r="J201" s="109"/>
      <c r="K201" s="109" t="s">
        <v>6</v>
      </c>
      <c r="L201" s="109" t="s">
        <v>7</v>
      </c>
      <c r="M201" s="109" t="s">
        <v>6</v>
      </c>
      <c r="N201" s="109" t="s">
        <v>7</v>
      </c>
    </row>
    <row r="202" spans="1:14" ht="30">
      <c r="A202" s="109"/>
      <c r="B202" s="109"/>
      <c r="C202" s="4" t="s">
        <v>58</v>
      </c>
      <c r="D202" s="4" t="s">
        <v>59</v>
      </c>
      <c r="E202" s="4" t="s">
        <v>58</v>
      </c>
      <c r="F202" s="4" t="s">
        <v>59</v>
      </c>
      <c r="G202" s="4" t="s">
        <v>58</v>
      </c>
      <c r="H202" s="4" t="s">
        <v>59</v>
      </c>
      <c r="I202" s="4" t="s">
        <v>58</v>
      </c>
      <c r="J202" s="4" t="s">
        <v>59</v>
      </c>
      <c r="K202" s="109"/>
      <c r="L202" s="109"/>
      <c r="M202" s="109"/>
      <c r="N202" s="109"/>
    </row>
    <row r="203" spans="1:14" ht="15">
      <c r="A203" s="4">
        <v>1</v>
      </c>
      <c r="B203" s="4">
        <v>2</v>
      </c>
      <c r="C203" s="4">
        <v>3</v>
      </c>
      <c r="D203" s="4">
        <v>4</v>
      </c>
      <c r="E203" s="4">
        <v>5</v>
      </c>
      <c r="F203" s="4">
        <v>6</v>
      </c>
      <c r="G203" s="4">
        <v>7</v>
      </c>
      <c r="H203" s="4">
        <v>8</v>
      </c>
      <c r="I203" s="4">
        <v>9</v>
      </c>
      <c r="J203" s="4">
        <v>10</v>
      </c>
      <c r="K203" s="4">
        <v>11</v>
      </c>
      <c r="L203" s="4">
        <v>12</v>
      </c>
      <c r="M203" s="4">
        <v>13</v>
      </c>
      <c r="N203" s="4">
        <v>14</v>
      </c>
    </row>
    <row r="204" spans="1:14" ht="15">
      <c r="A204" s="4"/>
      <c r="B204" s="23" t="s">
        <v>392</v>
      </c>
      <c r="C204" s="4">
        <v>10</v>
      </c>
      <c r="D204" s="4">
        <v>8</v>
      </c>
      <c r="E204" s="4"/>
      <c r="F204" s="4"/>
      <c r="G204" s="4">
        <v>10</v>
      </c>
      <c r="H204" s="4">
        <v>9</v>
      </c>
      <c r="I204" s="4"/>
      <c r="J204" s="4"/>
      <c r="K204" s="4">
        <v>10</v>
      </c>
      <c r="L204" s="4"/>
      <c r="M204" s="4">
        <v>10</v>
      </c>
      <c r="N204" s="4"/>
    </row>
    <row r="205" spans="1:14" ht="15">
      <c r="A205" s="4"/>
      <c r="B205" s="23" t="s">
        <v>394</v>
      </c>
      <c r="C205" s="4">
        <v>3</v>
      </c>
      <c r="D205" s="4">
        <v>3</v>
      </c>
      <c r="E205" s="4"/>
      <c r="F205" s="4"/>
      <c r="G205" s="4">
        <v>3</v>
      </c>
      <c r="H205" s="4">
        <v>3</v>
      </c>
      <c r="I205" s="4"/>
      <c r="J205" s="4"/>
      <c r="K205" s="4">
        <v>3</v>
      </c>
      <c r="L205" s="4"/>
      <c r="M205" s="4">
        <v>3</v>
      </c>
      <c r="N205" s="4"/>
    </row>
    <row r="206" spans="1:14" ht="15">
      <c r="A206" s="4"/>
      <c r="B206" s="23" t="s">
        <v>393</v>
      </c>
      <c r="C206" s="4">
        <v>5</v>
      </c>
      <c r="D206" s="4">
        <v>4.5</v>
      </c>
      <c r="E206" s="4"/>
      <c r="F206" s="4"/>
      <c r="G206" s="4">
        <v>5</v>
      </c>
      <c r="H206" s="4">
        <v>4.5</v>
      </c>
      <c r="I206" s="4"/>
      <c r="J206" s="4"/>
      <c r="K206" s="4">
        <v>5</v>
      </c>
      <c r="L206" s="4"/>
      <c r="M206" s="4">
        <v>5</v>
      </c>
      <c r="N206" s="4"/>
    </row>
    <row r="207" spans="1:14" ht="15">
      <c r="A207" s="4"/>
      <c r="B207" s="2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">
      <c r="A208" s="4" t="s">
        <v>9</v>
      </c>
      <c r="B208" s="5"/>
      <c r="C208" s="4"/>
      <c r="D208" s="5" t="s">
        <v>9</v>
      </c>
      <c r="E208" s="5" t="s">
        <v>9</v>
      </c>
      <c r="F208" s="5" t="s">
        <v>9</v>
      </c>
      <c r="G208" s="4"/>
      <c r="H208" s="5" t="s">
        <v>9</v>
      </c>
      <c r="I208" s="5" t="s">
        <v>9</v>
      </c>
      <c r="J208" s="5" t="s">
        <v>9</v>
      </c>
      <c r="K208" s="4"/>
      <c r="L208" s="5" t="s">
        <v>9</v>
      </c>
      <c r="M208" s="4"/>
      <c r="N208" s="5" t="s">
        <v>9</v>
      </c>
    </row>
    <row r="209" spans="1:14" ht="15">
      <c r="A209" s="4" t="s">
        <v>9</v>
      </c>
      <c r="B209" s="4" t="s">
        <v>12</v>
      </c>
      <c r="C209" s="4">
        <f>SUM(C204:C208)</f>
        <v>18</v>
      </c>
      <c r="D209" s="4">
        <f>SUM(D204:D208)</f>
        <v>15.5</v>
      </c>
      <c r="E209" s="4" t="s">
        <v>9</v>
      </c>
      <c r="F209" s="4" t="s">
        <v>9</v>
      </c>
      <c r="G209" s="4">
        <f>SUM(G204:G208)</f>
        <v>18</v>
      </c>
      <c r="H209" s="4">
        <f>SUM(H204:H208)</f>
        <v>16.5</v>
      </c>
      <c r="I209" s="4" t="s">
        <v>9</v>
      </c>
      <c r="J209" s="4" t="s">
        <v>9</v>
      </c>
      <c r="K209" s="4">
        <f>SUM(K204:K208)</f>
        <v>18</v>
      </c>
      <c r="L209" s="4" t="s">
        <v>9</v>
      </c>
      <c r="M209" s="4">
        <f>SUM(M204:M208)</f>
        <v>18</v>
      </c>
      <c r="N209" s="4" t="s">
        <v>9</v>
      </c>
    </row>
    <row r="210" spans="1:14" ht="45">
      <c r="A210" s="4" t="s">
        <v>9</v>
      </c>
      <c r="B210" s="4" t="s">
        <v>30</v>
      </c>
      <c r="C210" s="4" t="s">
        <v>11</v>
      </c>
      <c r="D210" s="4" t="s">
        <v>11</v>
      </c>
      <c r="E210" s="4" t="s">
        <v>9</v>
      </c>
      <c r="F210" s="4" t="s">
        <v>9</v>
      </c>
      <c r="G210" s="4" t="s">
        <v>11</v>
      </c>
      <c r="H210" s="4" t="s">
        <v>11</v>
      </c>
      <c r="I210" s="4" t="s">
        <v>9</v>
      </c>
      <c r="J210" s="4" t="s">
        <v>9</v>
      </c>
      <c r="K210" s="4" t="s">
        <v>11</v>
      </c>
      <c r="L210" s="4" t="s">
        <v>9</v>
      </c>
      <c r="M210" s="4" t="s">
        <v>11</v>
      </c>
      <c r="N210" s="4" t="s">
        <v>9</v>
      </c>
    </row>
    <row r="213" spans="1:12" ht="15" customHeight="1">
      <c r="A213" s="114" t="s">
        <v>74</v>
      </c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1:12" ht="15" customHeight="1">
      <c r="A214" s="114" t="s">
        <v>117</v>
      </c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ht="15">
      <c r="L215" s="1" t="s">
        <v>3</v>
      </c>
    </row>
    <row r="216" spans="1:12" ht="21.75" customHeight="1">
      <c r="A216" s="109" t="s">
        <v>17</v>
      </c>
      <c r="B216" s="109" t="s">
        <v>31</v>
      </c>
      <c r="C216" s="109" t="s">
        <v>32</v>
      </c>
      <c r="D216" s="115" t="s">
        <v>80</v>
      </c>
      <c r="E216" s="116"/>
      <c r="F216" s="117"/>
      <c r="G216" s="109" t="s">
        <v>81</v>
      </c>
      <c r="H216" s="109"/>
      <c r="I216" s="109"/>
      <c r="J216" s="109" t="s">
        <v>82</v>
      </c>
      <c r="K216" s="109"/>
      <c r="L216" s="109"/>
    </row>
    <row r="217" spans="1:12" ht="71.25" customHeight="1">
      <c r="A217" s="109"/>
      <c r="B217" s="109"/>
      <c r="C217" s="109"/>
      <c r="D217" s="4" t="s">
        <v>6</v>
      </c>
      <c r="E217" s="4" t="s">
        <v>7</v>
      </c>
      <c r="F217" s="4" t="s">
        <v>60</v>
      </c>
      <c r="G217" s="4" t="s">
        <v>6</v>
      </c>
      <c r="H217" s="4" t="s">
        <v>7</v>
      </c>
      <c r="I217" s="4" t="s">
        <v>52</v>
      </c>
      <c r="J217" s="4" t="s">
        <v>6</v>
      </c>
      <c r="K217" s="4" t="s">
        <v>7</v>
      </c>
      <c r="L217" s="4" t="s">
        <v>61</v>
      </c>
    </row>
    <row r="218" spans="1:12" ht="15">
      <c r="A218" s="4">
        <v>1</v>
      </c>
      <c r="B218" s="4">
        <v>2</v>
      </c>
      <c r="C218" s="4">
        <v>3</v>
      </c>
      <c r="D218" s="4">
        <v>4</v>
      </c>
      <c r="E218" s="4">
        <v>5</v>
      </c>
      <c r="F218" s="4">
        <v>6</v>
      </c>
      <c r="G218" s="4">
        <v>7</v>
      </c>
      <c r="H218" s="4">
        <v>8</v>
      </c>
      <c r="I218" s="4">
        <v>9</v>
      </c>
      <c r="J218" s="4">
        <v>10</v>
      </c>
      <c r="K218" s="4">
        <v>11</v>
      </c>
      <c r="L218" s="4">
        <v>12</v>
      </c>
    </row>
    <row r="219" spans="1:12" ht="15">
      <c r="A219" s="4" t="s">
        <v>9</v>
      </c>
      <c r="B219" s="5" t="s">
        <v>9</v>
      </c>
      <c r="C219" s="5" t="s">
        <v>9</v>
      </c>
      <c r="D219" s="5" t="s">
        <v>9</v>
      </c>
      <c r="E219" s="5" t="s">
        <v>9</v>
      </c>
      <c r="F219" s="5" t="s">
        <v>9</v>
      </c>
      <c r="G219" s="5" t="s">
        <v>9</v>
      </c>
      <c r="H219" s="5" t="s">
        <v>9</v>
      </c>
      <c r="I219" s="5" t="s">
        <v>9</v>
      </c>
      <c r="J219" s="5" t="s">
        <v>9</v>
      </c>
      <c r="K219" s="5" t="s">
        <v>9</v>
      </c>
      <c r="L219" s="5" t="s">
        <v>9</v>
      </c>
    </row>
    <row r="220" spans="1:12" ht="15">
      <c r="A220" s="4" t="s">
        <v>9</v>
      </c>
      <c r="B220" s="4" t="s">
        <v>12</v>
      </c>
      <c r="C220" s="5" t="s">
        <v>9</v>
      </c>
      <c r="D220" s="5" t="s">
        <v>9</v>
      </c>
      <c r="E220" s="5" t="s">
        <v>9</v>
      </c>
      <c r="F220" s="5" t="s">
        <v>9</v>
      </c>
      <c r="G220" s="5" t="s">
        <v>9</v>
      </c>
      <c r="H220" s="5" t="s">
        <v>9</v>
      </c>
      <c r="I220" s="5" t="s">
        <v>9</v>
      </c>
      <c r="J220" s="5" t="s">
        <v>9</v>
      </c>
      <c r="K220" s="5" t="s">
        <v>9</v>
      </c>
      <c r="L220" s="5" t="s">
        <v>9</v>
      </c>
    </row>
    <row r="222" spans="1:9" ht="15" customHeight="1">
      <c r="A222" s="120" t="s">
        <v>118</v>
      </c>
      <c r="B222" s="120"/>
      <c r="C222" s="120"/>
      <c r="D222" s="120"/>
      <c r="E222" s="120"/>
      <c r="F222" s="120"/>
      <c r="G222" s="120"/>
      <c r="H222" s="120"/>
      <c r="I222" s="120"/>
    </row>
    <row r="223" ht="15">
      <c r="I223" s="3" t="s">
        <v>3</v>
      </c>
    </row>
    <row r="224" spans="1:9" ht="21.75" customHeight="1">
      <c r="A224" s="109" t="s">
        <v>55</v>
      </c>
      <c r="B224" s="109" t="s">
        <v>31</v>
      </c>
      <c r="C224" s="109" t="s">
        <v>32</v>
      </c>
      <c r="D224" s="115" t="s">
        <v>103</v>
      </c>
      <c r="E224" s="116"/>
      <c r="F224" s="117"/>
      <c r="G224" s="109" t="s">
        <v>104</v>
      </c>
      <c r="H224" s="109"/>
      <c r="I224" s="109"/>
    </row>
    <row r="225" spans="1:9" ht="33" customHeight="1">
      <c r="A225" s="109"/>
      <c r="B225" s="109"/>
      <c r="C225" s="109"/>
      <c r="D225" s="4" t="s">
        <v>6</v>
      </c>
      <c r="E225" s="4" t="s">
        <v>7</v>
      </c>
      <c r="F225" s="4" t="s">
        <v>60</v>
      </c>
      <c r="G225" s="4" t="s">
        <v>6</v>
      </c>
      <c r="H225" s="4" t="s">
        <v>7</v>
      </c>
      <c r="I225" s="4" t="s">
        <v>52</v>
      </c>
    </row>
    <row r="226" spans="1:9" ht="15">
      <c r="A226" s="4">
        <v>1</v>
      </c>
      <c r="B226" s="4">
        <v>2</v>
      </c>
      <c r="C226" s="4">
        <v>3</v>
      </c>
      <c r="D226" s="4">
        <v>4</v>
      </c>
      <c r="E226" s="4">
        <v>5</v>
      </c>
      <c r="F226" s="4">
        <v>6</v>
      </c>
      <c r="G226" s="4">
        <v>7</v>
      </c>
      <c r="H226" s="4">
        <v>8</v>
      </c>
      <c r="I226" s="4">
        <v>9</v>
      </c>
    </row>
    <row r="227" spans="1:9" ht="15">
      <c r="A227" s="4" t="s">
        <v>9</v>
      </c>
      <c r="B227" s="5" t="s">
        <v>9</v>
      </c>
      <c r="C227" s="5" t="s">
        <v>9</v>
      </c>
      <c r="D227" s="5" t="s">
        <v>9</v>
      </c>
      <c r="E227" s="5" t="s">
        <v>9</v>
      </c>
      <c r="F227" s="5" t="s">
        <v>9</v>
      </c>
      <c r="G227" s="5" t="s">
        <v>9</v>
      </c>
      <c r="H227" s="5" t="s">
        <v>9</v>
      </c>
      <c r="I227" s="5" t="s">
        <v>9</v>
      </c>
    </row>
    <row r="228" spans="1:9" ht="15">
      <c r="A228" s="4" t="s">
        <v>9</v>
      </c>
      <c r="B228" s="4" t="s">
        <v>12</v>
      </c>
      <c r="C228" s="5" t="s">
        <v>9</v>
      </c>
      <c r="D228" s="5" t="s">
        <v>9</v>
      </c>
      <c r="E228" s="5" t="s">
        <v>9</v>
      </c>
      <c r="F228" s="5" t="s">
        <v>9</v>
      </c>
      <c r="G228" s="5" t="s">
        <v>9</v>
      </c>
      <c r="H228" s="5" t="s">
        <v>9</v>
      </c>
      <c r="I228" s="5" t="s">
        <v>9</v>
      </c>
    </row>
    <row r="231" spans="1:13" ht="15" customHeight="1">
      <c r="A231" s="120" t="s">
        <v>119</v>
      </c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</row>
    <row r="232" ht="15">
      <c r="M232" s="3" t="s">
        <v>3</v>
      </c>
    </row>
    <row r="233" spans="1:13" ht="33" customHeight="1">
      <c r="A233" s="123" t="s">
        <v>63</v>
      </c>
      <c r="B233" s="123" t="s">
        <v>62</v>
      </c>
      <c r="C233" s="109" t="s">
        <v>33</v>
      </c>
      <c r="D233" s="115" t="s">
        <v>80</v>
      </c>
      <c r="E233" s="117"/>
      <c r="F233" s="109" t="s">
        <v>81</v>
      </c>
      <c r="G233" s="109"/>
      <c r="H233" s="109" t="s">
        <v>82</v>
      </c>
      <c r="I233" s="109"/>
      <c r="J233" s="109" t="s">
        <v>103</v>
      </c>
      <c r="K233" s="109"/>
      <c r="L233" s="109" t="s">
        <v>104</v>
      </c>
      <c r="M233" s="109"/>
    </row>
    <row r="234" spans="1:13" ht="124.5" customHeight="1">
      <c r="A234" s="124"/>
      <c r="B234" s="124"/>
      <c r="C234" s="109"/>
      <c r="D234" s="4" t="s">
        <v>35</v>
      </c>
      <c r="E234" s="4" t="s">
        <v>34</v>
      </c>
      <c r="F234" s="4" t="s">
        <v>35</v>
      </c>
      <c r="G234" s="4" t="s">
        <v>34</v>
      </c>
      <c r="H234" s="4" t="s">
        <v>35</v>
      </c>
      <c r="I234" s="4" t="s">
        <v>34</v>
      </c>
      <c r="J234" s="4" t="s">
        <v>35</v>
      </c>
      <c r="K234" s="4" t="s">
        <v>34</v>
      </c>
      <c r="L234" s="4" t="s">
        <v>35</v>
      </c>
      <c r="M234" s="4" t="s">
        <v>34</v>
      </c>
    </row>
    <row r="235" spans="1:13" ht="15">
      <c r="A235" s="4">
        <v>1</v>
      </c>
      <c r="B235" s="4">
        <v>2</v>
      </c>
      <c r="C235" s="4">
        <v>3</v>
      </c>
      <c r="D235" s="4">
        <v>4</v>
      </c>
      <c r="E235" s="4">
        <v>5</v>
      </c>
      <c r="F235" s="4">
        <v>6</v>
      </c>
      <c r="G235" s="4">
        <v>7</v>
      </c>
      <c r="H235" s="4">
        <v>8</v>
      </c>
      <c r="I235" s="4">
        <v>9</v>
      </c>
      <c r="J235" s="4">
        <v>10</v>
      </c>
      <c r="K235" s="4">
        <v>11</v>
      </c>
      <c r="L235" s="4">
        <v>12</v>
      </c>
      <c r="M235" s="4">
        <v>13</v>
      </c>
    </row>
    <row r="236" spans="1:13" ht="15">
      <c r="A236" s="4" t="s">
        <v>9</v>
      </c>
      <c r="B236" s="4" t="s">
        <v>9</v>
      </c>
      <c r="C236" s="4" t="s">
        <v>9</v>
      </c>
      <c r="D236" s="4" t="s">
        <v>9</v>
      </c>
      <c r="E236" s="4" t="s">
        <v>9</v>
      </c>
      <c r="F236" s="4" t="s">
        <v>9</v>
      </c>
      <c r="G236" s="4" t="s">
        <v>9</v>
      </c>
      <c r="H236" s="4" t="s">
        <v>9</v>
      </c>
      <c r="I236" s="4" t="s">
        <v>9</v>
      </c>
      <c r="J236" s="4" t="s">
        <v>9</v>
      </c>
      <c r="K236" s="4" t="s">
        <v>9</v>
      </c>
      <c r="L236" s="4" t="s">
        <v>9</v>
      </c>
      <c r="M236" s="4" t="s">
        <v>9</v>
      </c>
    </row>
    <row r="237" spans="1:13" ht="15">
      <c r="A237" s="4" t="s">
        <v>9</v>
      </c>
      <c r="B237" s="4" t="s">
        <v>9</v>
      </c>
      <c r="C237" s="4" t="s">
        <v>9</v>
      </c>
      <c r="D237" s="4" t="s">
        <v>9</v>
      </c>
      <c r="E237" s="4" t="s">
        <v>9</v>
      </c>
      <c r="F237" s="4" t="s">
        <v>9</v>
      </c>
      <c r="G237" s="4" t="s">
        <v>9</v>
      </c>
      <c r="H237" s="4" t="s">
        <v>9</v>
      </c>
      <c r="I237" s="4" t="s">
        <v>9</v>
      </c>
      <c r="J237" s="4" t="s">
        <v>9</v>
      </c>
      <c r="K237" s="4" t="s">
        <v>9</v>
      </c>
      <c r="L237" s="4" t="s">
        <v>9</v>
      </c>
      <c r="M237" s="4" t="s">
        <v>9</v>
      </c>
    </row>
    <row r="240" spans="1:10" ht="48" customHeight="1">
      <c r="A240" s="114" t="s">
        <v>187</v>
      </c>
      <c r="B240" s="114"/>
      <c r="C240" s="114"/>
      <c r="D240" s="114"/>
      <c r="E240" s="114"/>
      <c r="F240" s="114"/>
      <c r="G240" s="114"/>
      <c r="H240" s="114"/>
      <c r="I240" s="114"/>
      <c r="J240" s="114"/>
    </row>
    <row r="241" spans="1:13" ht="48" customHeight="1">
      <c r="A241" s="110" t="s">
        <v>188</v>
      </c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  <row r="242" spans="1:10" ht="15" customHeight="1">
      <c r="A242" s="114" t="s">
        <v>176</v>
      </c>
      <c r="B242" s="114"/>
      <c r="C242" s="114"/>
      <c r="D242" s="114"/>
      <c r="E242" s="114"/>
      <c r="F242" s="114"/>
      <c r="G242" s="114"/>
      <c r="H242" s="114"/>
      <c r="I242" s="114"/>
      <c r="J242" s="114"/>
    </row>
    <row r="243" spans="1:10" ht="15" customHeight="1">
      <c r="A243" s="114" t="s">
        <v>179</v>
      </c>
      <c r="B243" s="114"/>
      <c r="C243" s="114"/>
      <c r="D243" s="114"/>
      <c r="E243" s="114"/>
      <c r="F243" s="114"/>
      <c r="G243" s="114"/>
      <c r="H243" s="114"/>
      <c r="I243" s="114"/>
      <c r="J243" s="114"/>
    </row>
    <row r="244" ht="15">
      <c r="J244" s="3" t="s">
        <v>3</v>
      </c>
    </row>
    <row r="245" spans="1:10" ht="72.75" customHeight="1">
      <c r="A245" s="109" t="s">
        <v>36</v>
      </c>
      <c r="B245" s="109" t="s">
        <v>5</v>
      </c>
      <c r="C245" s="109" t="s">
        <v>37</v>
      </c>
      <c r="D245" s="109" t="s">
        <v>64</v>
      </c>
      <c r="E245" s="109" t="s">
        <v>38</v>
      </c>
      <c r="F245" s="109" t="s">
        <v>39</v>
      </c>
      <c r="G245" s="109" t="s">
        <v>65</v>
      </c>
      <c r="H245" s="109" t="s">
        <v>40</v>
      </c>
      <c r="I245" s="109"/>
      <c r="J245" s="109" t="s">
        <v>66</v>
      </c>
    </row>
    <row r="246" spans="1:10" ht="60" customHeight="1">
      <c r="A246" s="109"/>
      <c r="B246" s="109"/>
      <c r="C246" s="109"/>
      <c r="D246" s="109"/>
      <c r="E246" s="109"/>
      <c r="F246" s="109"/>
      <c r="G246" s="109"/>
      <c r="H246" s="4" t="s">
        <v>41</v>
      </c>
      <c r="I246" s="4" t="s">
        <v>42</v>
      </c>
      <c r="J246" s="109"/>
    </row>
    <row r="247" spans="1:10" ht="15">
      <c r="A247" s="4">
        <v>1</v>
      </c>
      <c r="B247" s="4">
        <v>2</v>
      </c>
      <c r="C247" s="4">
        <v>3</v>
      </c>
      <c r="D247" s="4">
        <v>4</v>
      </c>
      <c r="E247" s="4">
        <v>5</v>
      </c>
      <c r="F247" s="4">
        <v>6</v>
      </c>
      <c r="G247" s="4">
        <v>7</v>
      </c>
      <c r="H247" s="4">
        <v>8</v>
      </c>
      <c r="I247" s="4">
        <v>9</v>
      </c>
      <c r="J247" s="4">
        <v>10</v>
      </c>
    </row>
    <row r="248" spans="1:10" ht="15">
      <c r="A248" s="20">
        <v>2111</v>
      </c>
      <c r="B248" s="18" t="s">
        <v>120</v>
      </c>
      <c r="C248" s="41">
        <v>1027420</v>
      </c>
      <c r="D248" s="41">
        <v>1023420</v>
      </c>
      <c r="E248" s="41">
        <v>0</v>
      </c>
      <c r="F248" s="41"/>
      <c r="G248" s="41">
        <f>F248-E248</f>
        <v>0</v>
      </c>
      <c r="H248" s="41">
        <v>0</v>
      </c>
      <c r="I248" s="41"/>
      <c r="J248" s="41">
        <f>D248+F248</f>
        <v>1023420</v>
      </c>
    </row>
    <row r="249" spans="1:10" ht="15">
      <c r="A249" s="20">
        <v>2120</v>
      </c>
      <c r="B249" s="18" t="s">
        <v>121</v>
      </c>
      <c r="C249" s="41">
        <v>221032</v>
      </c>
      <c r="D249" s="41">
        <v>215521</v>
      </c>
      <c r="E249" s="41">
        <v>0</v>
      </c>
      <c r="F249" s="41"/>
      <c r="G249" s="41">
        <f aca="true" t="shared" si="6" ref="G249:G255">F249-E249</f>
        <v>0</v>
      </c>
      <c r="H249" s="41">
        <v>18257</v>
      </c>
      <c r="I249" s="41"/>
      <c r="J249" s="41">
        <f aca="true" t="shared" si="7" ref="J249:J255">D249+F249</f>
        <v>215521</v>
      </c>
    </row>
    <row r="250" spans="1:10" ht="26.25">
      <c r="A250" s="20">
        <v>2210</v>
      </c>
      <c r="B250" s="18" t="s">
        <v>122</v>
      </c>
      <c r="C250" s="41">
        <v>101815</v>
      </c>
      <c r="D250" s="41">
        <v>83308</v>
      </c>
      <c r="E250" s="41">
        <v>0</v>
      </c>
      <c r="F250" s="41">
        <v>18257</v>
      </c>
      <c r="G250" s="41">
        <f t="shared" si="6"/>
        <v>18257</v>
      </c>
      <c r="H250" s="41">
        <v>8328</v>
      </c>
      <c r="I250" s="41"/>
      <c r="J250" s="41">
        <f t="shared" si="7"/>
        <v>101565</v>
      </c>
    </row>
    <row r="251" spans="1:10" ht="15">
      <c r="A251" s="20">
        <v>2240</v>
      </c>
      <c r="B251" s="18" t="s">
        <v>125</v>
      </c>
      <c r="C251" s="41">
        <v>73874</v>
      </c>
      <c r="D251" s="41">
        <v>64615</v>
      </c>
      <c r="E251" s="41">
        <v>0</v>
      </c>
      <c r="F251" s="41">
        <v>8328</v>
      </c>
      <c r="G251" s="41">
        <f t="shared" si="6"/>
        <v>8328</v>
      </c>
      <c r="H251" s="41">
        <v>780</v>
      </c>
      <c r="I251" s="41"/>
      <c r="J251" s="41">
        <f t="shared" si="7"/>
        <v>72943</v>
      </c>
    </row>
    <row r="252" spans="1:10" ht="15">
      <c r="A252" s="20">
        <v>2250</v>
      </c>
      <c r="B252" s="18" t="s">
        <v>126</v>
      </c>
      <c r="C252" s="41">
        <v>9890</v>
      </c>
      <c r="D252" s="41">
        <v>9106</v>
      </c>
      <c r="E252" s="41">
        <v>0</v>
      </c>
      <c r="F252" s="41">
        <v>780</v>
      </c>
      <c r="G252" s="41">
        <f t="shared" si="6"/>
        <v>780</v>
      </c>
      <c r="H252" s="41">
        <v>37080</v>
      </c>
      <c r="I252" s="41"/>
      <c r="J252" s="41">
        <f t="shared" si="7"/>
        <v>9886</v>
      </c>
    </row>
    <row r="253" spans="1:10" ht="26.25">
      <c r="A253" s="20">
        <v>2270</v>
      </c>
      <c r="B253" s="18" t="s">
        <v>127</v>
      </c>
      <c r="C253" s="42">
        <v>104200</v>
      </c>
      <c r="D253" s="41">
        <v>66933</v>
      </c>
      <c r="E253" s="41">
        <v>0</v>
      </c>
      <c r="F253" s="41">
        <v>37080</v>
      </c>
      <c r="G253" s="41">
        <f t="shared" si="6"/>
        <v>37080</v>
      </c>
      <c r="H253" s="41"/>
      <c r="I253" s="41"/>
      <c r="J253" s="41">
        <f t="shared" si="7"/>
        <v>104013</v>
      </c>
    </row>
    <row r="254" spans="1:10" ht="39">
      <c r="A254" s="20">
        <v>2282</v>
      </c>
      <c r="B254" s="18" t="s">
        <v>128</v>
      </c>
      <c r="C254" s="41">
        <v>2190</v>
      </c>
      <c r="D254" s="41">
        <f>C254-F254</f>
        <v>2190</v>
      </c>
      <c r="E254" s="41">
        <v>0</v>
      </c>
      <c r="F254" s="41"/>
      <c r="G254" s="41">
        <f t="shared" si="6"/>
        <v>0</v>
      </c>
      <c r="H254" s="41">
        <v>0</v>
      </c>
      <c r="I254" s="41"/>
      <c r="J254" s="41">
        <f t="shared" si="7"/>
        <v>2190</v>
      </c>
    </row>
    <row r="255" spans="1:10" ht="15">
      <c r="A255" s="19">
        <v>2800</v>
      </c>
      <c r="B255" s="18" t="s">
        <v>130</v>
      </c>
      <c r="C255" s="41">
        <v>575</v>
      </c>
      <c r="D255" s="41">
        <v>488</v>
      </c>
      <c r="E255" s="41">
        <v>0</v>
      </c>
      <c r="F255" s="41">
        <v>0</v>
      </c>
      <c r="G255" s="41">
        <f t="shared" si="6"/>
        <v>0</v>
      </c>
      <c r="H255" s="41"/>
      <c r="I255" s="41"/>
      <c r="J255" s="41">
        <f t="shared" si="7"/>
        <v>488</v>
      </c>
    </row>
    <row r="256" spans="1:10" ht="26.25">
      <c r="A256" s="20">
        <v>3110</v>
      </c>
      <c r="B256" s="18" t="s">
        <v>131</v>
      </c>
      <c r="C256" s="41"/>
      <c r="D256" s="41"/>
      <c r="E256" s="41"/>
      <c r="F256" s="41"/>
      <c r="G256" s="41"/>
      <c r="H256" s="41"/>
      <c r="I256" s="41"/>
      <c r="J256" s="41"/>
    </row>
    <row r="257" spans="1:10" ht="15">
      <c r="A257" s="20">
        <v>3132</v>
      </c>
      <c r="B257" s="18" t="s">
        <v>132</v>
      </c>
      <c r="C257" s="41"/>
      <c r="D257" s="41"/>
      <c r="E257" s="41"/>
      <c r="F257" s="41"/>
      <c r="G257" s="41"/>
      <c r="H257" s="41"/>
      <c r="I257" s="41"/>
      <c r="J257" s="41"/>
    </row>
    <row r="258" spans="1:10" ht="15">
      <c r="A258" s="4" t="s">
        <v>9</v>
      </c>
      <c r="B258" s="4" t="s">
        <v>12</v>
      </c>
      <c r="C258" s="40">
        <f aca="true" t="shared" si="8" ref="C258:J258">SUM(C248:C257)</f>
        <v>1540996</v>
      </c>
      <c r="D258" s="40">
        <f t="shared" si="8"/>
        <v>1465581</v>
      </c>
      <c r="E258" s="40">
        <f t="shared" si="8"/>
        <v>0</v>
      </c>
      <c r="F258" s="43">
        <f t="shared" si="8"/>
        <v>64445</v>
      </c>
      <c r="G258" s="40">
        <f t="shared" si="8"/>
        <v>64445</v>
      </c>
      <c r="H258" s="43">
        <f t="shared" si="8"/>
        <v>64445</v>
      </c>
      <c r="I258" s="43">
        <f t="shared" si="8"/>
        <v>0</v>
      </c>
      <c r="J258" s="43">
        <f t="shared" si="8"/>
        <v>1530026</v>
      </c>
    </row>
    <row r="261" spans="1:12" ht="15" customHeight="1">
      <c r="A261" s="120" t="s">
        <v>180</v>
      </c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ht="15">
      <c r="L262" s="3" t="s">
        <v>3</v>
      </c>
    </row>
    <row r="263" spans="1:12" ht="15">
      <c r="A263" s="109" t="s">
        <v>36</v>
      </c>
      <c r="B263" s="109" t="s">
        <v>5</v>
      </c>
      <c r="C263" s="115" t="s">
        <v>178</v>
      </c>
      <c r="D263" s="116"/>
      <c r="E263" s="116"/>
      <c r="F263" s="116"/>
      <c r="G263" s="117"/>
      <c r="H263" s="109" t="s">
        <v>115</v>
      </c>
      <c r="I263" s="109"/>
      <c r="J263" s="109"/>
      <c r="K263" s="109"/>
      <c r="L263" s="109"/>
    </row>
    <row r="264" spans="1:12" ht="107.25" customHeight="1">
      <c r="A264" s="109"/>
      <c r="B264" s="109"/>
      <c r="C264" s="109" t="s">
        <v>43</v>
      </c>
      <c r="D264" s="109" t="s">
        <v>44</v>
      </c>
      <c r="E264" s="109" t="s">
        <v>45</v>
      </c>
      <c r="F264" s="109"/>
      <c r="G264" s="109" t="s">
        <v>67</v>
      </c>
      <c r="H264" s="109" t="s">
        <v>46</v>
      </c>
      <c r="I264" s="109" t="s">
        <v>68</v>
      </c>
      <c r="J264" s="109" t="s">
        <v>45</v>
      </c>
      <c r="K264" s="109"/>
      <c r="L264" s="109" t="s">
        <v>69</v>
      </c>
    </row>
    <row r="265" spans="1:12" ht="30">
      <c r="A265" s="109"/>
      <c r="B265" s="109"/>
      <c r="C265" s="109"/>
      <c r="D265" s="109"/>
      <c r="E265" s="4" t="s">
        <v>41</v>
      </c>
      <c r="F265" s="4" t="s">
        <v>42</v>
      </c>
      <c r="G265" s="109"/>
      <c r="H265" s="109"/>
      <c r="I265" s="109"/>
      <c r="J265" s="4" t="s">
        <v>41</v>
      </c>
      <c r="K265" s="4" t="s">
        <v>42</v>
      </c>
      <c r="L265" s="109"/>
    </row>
    <row r="266" spans="1:12" ht="15">
      <c r="A266" s="4">
        <v>1</v>
      </c>
      <c r="B266" s="4">
        <v>2</v>
      </c>
      <c r="C266" s="4">
        <v>3</v>
      </c>
      <c r="D266" s="4">
        <v>4</v>
      </c>
      <c r="E266" s="4">
        <v>5</v>
      </c>
      <c r="F266" s="4">
        <v>6</v>
      </c>
      <c r="G266" s="4">
        <v>7</v>
      </c>
      <c r="H266" s="4">
        <v>8</v>
      </c>
      <c r="I266" s="4">
        <v>9</v>
      </c>
      <c r="J266" s="4">
        <v>10</v>
      </c>
      <c r="K266" s="4">
        <v>11</v>
      </c>
      <c r="L266" s="4">
        <v>12</v>
      </c>
    </row>
    <row r="267" spans="1:12" ht="15">
      <c r="A267" s="20">
        <v>2111</v>
      </c>
      <c r="B267" s="18" t="s">
        <v>120</v>
      </c>
      <c r="C267" s="40">
        <f aca="true" t="shared" si="9" ref="C267:C276">J65</f>
        <v>1228100</v>
      </c>
      <c r="D267" s="41">
        <f aca="true" t="shared" si="10" ref="D267:D276">F248</f>
        <v>0</v>
      </c>
      <c r="E267" s="41"/>
      <c r="F267" s="41"/>
      <c r="G267" s="41">
        <f>C267-E267</f>
        <v>1228100</v>
      </c>
      <c r="H267" s="41">
        <f aca="true" t="shared" si="11" ref="H267:H276">N65</f>
        <v>1390700</v>
      </c>
      <c r="I267" s="41">
        <f>D267-E267-F267</f>
        <v>0</v>
      </c>
      <c r="J267" s="41"/>
      <c r="K267" s="41"/>
      <c r="L267" s="41">
        <f>H267-I267</f>
        <v>1390700</v>
      </c>
    </row>
    <row r="268" spans="1:12" ht="15">
      <c r="A268" s="20">
        <v>2120</v>
      </c>
      <c r="B268" s="18" t="s">
        <v>121</v>
      </c>
      <c r="C268" s="40">
        <f t="shared" si="9"/>
        <v>260165</v>
      </c>
      <c r="D268" s="41">
        <f t="shared" si="10"/>
        <v>0</v>
      </c>
      <c r="E268" s="41"/>
      <c r="F268" s="41"/>
      <c r="G268" s="41">
        <f aca="true" t="shared" si="12" ref="G268:G276">C268-E268</f>
        <v>260165</v>
      </c>
      <c r="H268" s="41">
        <f t="shared" si="11"/>
        <v>303500</v>
      </c>
      <c r="I268" s="41">
        <f aca="true" t="shared" si="13" ref="I268:I276">D268-E268-F268</f>
        <v>0</v>
      </c>
      <c r="J268" s="41"/>
      <c r="K268" s="41"/>
      <c r="L268" s="41">
        <f aca="true" t="shared" si="14" ref="L268:L276">H268-I268</f>
        <v>303500</v>
      </c>
    </row>
    <row r="269" spans="1:12" ht="26.25">
      <c r="A269" s="20">
        <v>2210</v>
      </c>
      <c r="B269" s="18" t="s">
        <v>122</v>
      </c>
      <c r="C269" s="40">
        <f t="shared" si="9"/>
        <v>229966</v>
      </c>
      <c r="D269" s="41">
        <f t="shared" si="10"/>
        <v>18257</v>
      </c>
      <c r="E269" s="41">
        <f>D269</f>
        <v>18257</v>
      </c>
      <c r="F269" s="41"/>
      <c r="G269" s="41">
        <f t="shared" si="12"/>
        <v>211709</v>
      </c>
      <c r="H269" s="41">
        <f t="shared" si="11"/>
        <v>190900</v>
      </c>
      <c r="I269" s="41">
        <f t="shared" si="13"/>
        <v>0</v>
      </c>
      <c r="J269" s="41"/>
      <c r="K269" s="41"/>
      <c r="L269" s="41">
        <f t="shared" si="14"/>
        <v>190900</v>
      </c>
    </row>
    <row r="270" spans="1:12" ht="15">
      <c r="A270" s="20">
        <v>2240</v>
      </c>
      <c r="B270" s="18" t="s">
        <v>125</v>
      </c>
      <c r="C270" s="40">
        <f t="shared" si="9"/>
        <v>103015</v>
      </c>
      <c r="D270" s="41">
        <f t="shared" si="10"/>
        <v>8328</v>
      </c>
      <c r="E270" s="41">
        <f>D270</f>
        <v>8328</v>
      </c>
      <c r="F270" s="41"/>
      <c r="G270" s="41">
        <f t="shared" si="12"/>
        <v>94687</v>
      </c>
      <c r="H270" s="41">
        <f t="shared" si="11"/>
        <v>87500</v>
      </c>
      <c r="I270" s="41">
        <f t="shared" si="13"/>
        <v>0</v>
      </c>
      <c r="J270" s="41"/>
      <c r="K270" s="41"/>
      <c r="L270" s="41">
        <f t="shared" si="14"/>
        <v>87500</v>
      </c>
    </row>
    <row r="271" spans="1:12" ht="15">
      <c r="A271" s="20">
        <v>2250</v>
      </c>
      <c r="B271" s="18" t="s">
        <v>126</v>
      </c>
      <c r="C271" s="40">
        <f t="shared" si="9"/>
        <v>13360</v>
      </c>
      <c r="D271" s="41">
        <f t="shared" si="10"/>
        <v>780</v>
      </c>
      <c r="E271" s="41">
        <f>D271</f>
        <v>780</v>
      </c>
      <c r="F271" s="41"/>
      <c r="G271" s="41">
        <f t="shared" si="12"/>
        <v>12580</v>
      </c>
      <c r="H271" s="41">
        <f t="shared" si="11"/>
        <v>20600</v>
      </c>
      <c r="I271" s="41">
        <f t="shared" si="13"/>
        <v>0</v>
      </c>
      <c r="J271" s="41"/>
      <c r="K271" s="41"/>
      <c r="L271" s="41">
        <f t="shared" si="14"/>
        <v>20600</v>
      </c>
    </row>
    <row r="272" spans="1:12" ht="26.25">
      <c r="A272" s="20">
        <v>2270</v>
      </c>
      <c r="B272" s="18" t="s">
        <v>127</v>
      </c>
      <c r="C272" s="40">
        <f t="shared" si="9"/>
        <v>97464</v>
      </c>
      <c r="D272" s="41">
        <f t="shared" si="10"/>
        <v>37080</v>
      </c>
      <c r="E272" s="41">
        <f>D272</f>
        <v>37080</v>
      </c>
      <c r="F272" s="41"/>
      <c r="G272" s="41">
        <f t="shared" si="12"/>
        <v>60384</v>
      </c>
      <c r="H272" s="41">
        <f t="shared" si="11"/>
        <v>124000</v>
      </c>
      <c r="I272" s="41">
        <f t="shared" si="13"/>
        <v>0</v>
      </c>
      <c r="J272" s="41"/>
      <c r="K272" s="41"/>
      <c r="L272" s="41">
        <f t="shared" si="14"/>
        <v>124000</v>
      </c>
    </row>
    <row r="273" spans="1:12" ht="39">
      <c r="A273" s="20">
        <v>2282</v>
      </c>
      <c r="B273" s="18" t="s">
        <v>128</v>
      </c>
      <c r="C273" s="40">
        <f t="shared" si="9"/>
        <v>1998</v>
      </c>
      <c r="D273" s="41">
        <f t="shared" si="10"/>
        <v>0</v>
      </c>
      <c r="E273" s="41"/>
      <c r="F273" s="41"/>
      <c r="G273" s="41">
        <f t="shared" si="12"/>
        <v>1998</v>
      </c>
      <c r="H273" s="41">
        <f t="shared" si="11"/>
        <v>2000</v>
      </c>
      <c r="I273" s="41">
        <f t="shared" si="13"/>
        <v>0</v>
      </c>
      <c r="J273" s="41"/>
      <c r="K273" s="41"/>
      <c r="L273" s="41">
        <f t="shared" si="14"/>
        <v>2000</v>
      </c>
    </row>
    <row r="274" spans="1:12" ht="15">
      <c r="A274" s="19">
        <v>2800</v>
      </c>
      <c r="B274" s="18" t="s">
        <v>130</v>
      </c>
      <c r="C274" s="40">
        <f t="shared" si="9"/>
        <v>12</v>
      </c>
      <c r="D274" s="41">
        <f t="shared" si="10"/>
        <v>0</v>
      </c>
      <c r="E274" s="41"/>
      <c r="F274" s="41"/>
      <c r="G274" s="41">
        <f t="shared" si="12"/>
        <v>12</v>
      </c>
      <c r="H274" s="41">
        <f t="shared" si="11"/>
        <v>100</v>
      </c>
      <c r="I274" s="41">
        <f t="shared" si="13"/>
        <v>0</v>
      </c>
      <c r="J274" s="41"/>
      <c r="K274" s="41"/>
      <c r="L274" s="41">
        <f t="shared" si="14"/>
        <v>100</v>
      </c>
    </row>
    <row r="275" spans="1:12" ht="26.25">
      <c r="A275" s="20">
        <v>3110</v>
      </c>
      <c r="B275" s="18" t="s">
        <v>131</v>
      </c>
      <c r="C275" s="40">
        <f t="shared" si="9"/>
        <v>0</v>
      </c>
      <c r="D275" s="41">
        <f t="shared" si="10"/>
        <v>0</v>
      </c>
      <c r="E275" s="41"/>
      <c r="F275" s="41"/>
      <c r="G275" s="41">
        <f t="shared" si="12"/>
        <v>0</v>
      </c>
      <c r="H275" s="41">
        <f t="shared" si="11"/>
        <v>0</v>
      </c>
      <c r="I275" s="41">
        <f t="shared" si="13"/>
        <v>0</v>
      </c>
      <c r="J275" s="41"/>
      <c r="K275" s="41"/>
      <c r="L275" s="41">
        <f t="shared" si="14"/>
        <v>0</v>
      </c>
    </row>
    <row r="276" spans="1:12" ht="15">
      <c r="A276" s="20">
        <v>3132</v>
      </c>
      <c r="B276" s="18" t="s">
        <v>132</v>
      </c>
      <c r="C276" s="40">
        <f t="shared" si="9"/>
        <v>0</v>
      </c>
      <c r="D276" s="41">
        <f t="shared" si="10"/>
        <v>0</v>
      </c>
      <c r="E276" s="41"/>
      <c r="F276" s="41"/>
      <c r="G276" s="41">
        <f t="shared" si="12"/>
        <v>0</v>
      </c>
      <c r="H276" s="41">
        <f t="shared" si="11"/>
        <v>0</v>
      </c>
      <c r="I276" s="41">
        <f t="shared" si="13"/>
        <v>0</v>
      </c>
      <c r="J276" s="41"/>
      <c r="K276" s="41"/>
      <c r="L276" s="41">
        <f t="shared" si="14"/>
        <v>0</v>
      </c>
    </row>
    <row r="277" spans="1:15" ht="15">
      <c r="A277" s="4" t="s">
        <v>9</v>
      </c>
      <c r="B277" s="4" t="s">
        <v>12</v>
      </c>
      <c r="C277" s="40">
        <f aca="true" t="shared" si="15" ref="C277:L277">SUM(C267:C276)</f>
        <v>1934080</v>
      </c>
      <c r="D277" s="40">
        <f t="shared" si="15"/>
        <v>64445</v>
      </c>
      <c r="E277" s="40">
        <f t="shared" si="15"/>
        <v>64445</v>
      </c>
      <c r="F277" s="40">
        <f t="shared" si="15"/>
        <v>0</v>
      </c>
      <c r="G277" s="40">
        <f t="shared" si="15"/>
        <v>1869635</v>
      </c>
      <c r="H277" s="40">
        <f t="shared" si="15"/>
        <v>2119300</v>
      </c>
      <c r="I277" s="40">
        <f t="shared" si="15"/>
        <v>0</v>
      </c>
      <c r="J277" s="40">
        <f t="shared" si="15"/>
        <v>0</v>
      </c>
      <c r="K277" s="40">
        <f t="shared" si="15"/>
        <v>0</v>
      </c>
      <c r="L277" s="40">
        <f t="shared" si="15"/>
        <v>2119300</v>
      </c>
      <c r="O277" s="21"/>
    </row>
    <row r="280" spans="1:9" ht="15" customHeight="1">
      <c r="A280" s="120" t="s">
        <v>181</v>
      </c>
      <c r="B280" s="120"/>
      <c r="C280" s="120"/>
      <c r="D280" s="120"/>
      <c r="E280" s="120"/>
      <c r="F280" s="120"/>
      <c r="G280" s="120"/>
      <c r="H280" s="120"/>
      <c r="I280" s="120"/>
    </row>
    <row r="281" ht="15">
      <c r="I281" s="3" t="s">
        <v>3</v>
      </c>
    </row>
    <row r="282" spans="1:9" ht="130.5" customHeight="1">
      <c r="A282" s="4" t="s">
        <v>36</v>
      </c>
      <c r="B282" s="4" t="s">
        <v>5</v>
      </c>
      <c r="C282" s="4" t="s">
        <v>37</v>
      </c>
      <c r="D282" s="4" t="s">
        <v>47</v>
      </c>
      <c r="E282" s="4" t="s">
        <v>182</v>
      </c>
      <c r="F282" s="4" t="s">
        <v>183</v>
      </c>
      <c r="G282" s="4" t="s">
        <v>184</v>
      </c>
      <c r="H282" s="4" t="s">
        <v>48</v>
      </c>
      <c r="I282" s="4" t="s">
        <v>49</v>
      </c>
    </row>
    <row r="283" spans="1:9" ht="12" customHeight="1">
      <c r="A283" s="4">
        <v>1</v>
      </c>
      <c r="B283" s="4">
        <v>2</v>
      </c>
      <c r="C283" s="4">
        <v>3</v>
      </c>
      <c r="D283" s="4">
        <v>4</v>
      </c>
      <c r="E283" s="4">
        <v>5</v>
      </c>
      <c r="F283" s="4">
        <v>6</v>
      </c>
      <c r="G283" s="4">
        <v>7</v>
      </c>
      <c r="H283" s="4">
        <v>8</v>
      </c>
      <c r="I283" s="4">
        <v>9</v>
      </c>
    </row>
    <row r="284" spans="1:9" ht="15">
      <c r="A284" s="20">
        <v>2111</v>
      </c>
      <c r="B284" s="18" t="s">
        <v>120</v>
      </c>
      <c r="C284" s="41">
        <v>1027420</v>
      </c>
      <c r="D284" s="41">
        <v>1023420</v>
      </c>
      <c r="E284" s="4">
        <v>0</v>
      </c>
      <c r="F284" s="4">
        <v>0</v>
      </c>
      <c r="G284" s="4">
        <v>0</v>
      </c>
      <c r="H284" s="4"/>
      <c r="I284" s="4"/>
    </row>
    <row r="285" spans="1:9" ht="15">
      <c r="A285" s="20">
        <v>2120</v>
      </c>
      <c r="B285" s="18" t="s">
        <v>121</v>
      </c>
      <c r="C285" s="41">
        <v>221032</v>
      </c>
      <c r="D285" s="41">
        <v>215521</v>
      </c>
      <c r="E285" s="4">
        <v>0</v>
      </c>
      <c r="F285" s="4">
        <v>0</v>
      </c>
      <c r="G285" s="4">
        <v>0</v>
      </c>
      <c r="H285" s="4" t="s">
        <v>9</v>
      </c>
      <c r="I285" s="4" t="s">
        <v>9</v>
      </c>
    </row>
    <row r="286" spans="1:9" ht="26.25">
      <c r="A286" s="20">
        <v>2210</v>
      </c>
      <c r="B286" s="18" t="s">
        <v>122</v>
      </c>
      <c r="C286" s="41">
        <v>101815</v>
      </c>
      <c r="D286" s="41">
        <v>83308</v>
      </c>
      <c r="E286" s="4">
        <v>0</v>
      </c>
      <c r="F286" s="4">
        <v>0</v>
      </c>
      <c r="G286" s="4">
        <v>0</v>
      </c>
      <c r="H286" s="4"/>
      <c r="I286" s="4"/>
    </row>
    <row r="287" spans="1:9" ht="16.5" customHeight="1">
      <c r="A287" s="20">
        <v>2240</v>
      </c>
      <c r="B287" s="18" t="s">
        <v>125</v>
      </c>
      <c r="C287" s="41">
        <v>73874</v>
      </c>
      <c r="D287" s="41">
        <v>64615</v>
      </c>
      <c r="E287" s="4">
        <v>0</v>
      </c>
      <c r="F287" s="4">
        <v>0</v>
      </c>
      <c r="G287" s="4">
        <v>0</v>
      </c>
      <c r="H287" s="4" t="s">
        <v>9</v>
      </c>
      <c r="I287" s="4" t="s">
        <v>9</v>
      </c>
    </row>
    <row r="288" spans="1:9" ht="15">
      <c r="A288" s="20">
        <v>2250</v>
      </c>
      <c r="B288" s="18" t="s">
        <v>126</v>
      </c>
      <c r="C288" s="41">
        <v>9890</v>
      </c>
      <c r="D288" s="41">
        <v>9106</v>
      </c>
      <c r="E288" s="4">
        <v>0</v>
      </c>
      <c r="F288" s="4">
        <v>0</v>
      </c>
      <c r="G288" s="4">
        <v>0</v>
      </c>
      <c r="H288" s="4" t="s">
        <v>9</v>
      </c>
      <c r="I288" s="4" t="s">
        <v>9</v>
      </c>
    </row>
    <row r="289" spans="1:9" ht="26.25">
      <c r="A289" s="20">
        <v>2270</v>
      </c>
      <c r="B289" s="18" t="s">
        <v>127</v>
      </c>
      <c r="C289" s="42">
        <v>104200</v>
      </c>
      <c r="D289" s="41">
        <v>66933</v>
      </c>
      <c r="E289" s="4">
        <v>0</v>
      </c>
      <c r="F289" s="4">
        <v>0</v>
      </c>
      <c r="G289" s="4">
        <v>0</v>
      </c>
      <c r="H289" s="4"/>
      <c r="I289" s="4"/>
    </row>
    <row r="290" spans="1:9" ht="39">
      <c r="A290" s="20">
        <v>2282</v>
      </c>
      <c r="B290" s="18" t="s">
        <v>128</v>
      </c>
      <c r="C290" s="41">
        <v>2190</v>
      </c>
      <c r="D290" s="41">
        <f>C290-F290</f>
        <v>2190</v>
      </c>
      <c r="E290" s="4">
        <v>0</v>
      </c>
      <c r="F290" s="4">
        <v>0</v>
      </c>
      <c r="G290" s="4">
        <v>0</v>
      </c>
      <c r="H290" s="4"/>
      <c r="I290" s="4"/>
    </row>
    <row r="291" spans="1:9" ht="15">
      <c r="A291" s="19">
        <v>2800</v>
      </c>
      <c r="B291" s="18" t="s">
        <v>130</v>
      </c>
      <c r="C291" s="41">
        <v>575</v>
      </c>
      <c r="D291" s="41">
        <v>488</v>
      </c>
      <c r="E291" s="4">
        <v>0</v>
      </c>
      <c r="F291" s="4">
        <v>0</v>
      </c>
      <c r="G291" s="4">
        <v>0</v>
      </c>
      <c r="H291" s="4"/>
      <c r="I291" s="4"/>
    </row>
    <row r="292" spans="1:9" ht="26.25">
      <c r="A292" s="20">
        <v>3110</v>
      </c>
      <c r="B292" s="18" t="s">
        <v>131</v>
      </c>
      <c r="C292" s="41"/>
      <c r="D292" s="41"/>
      <c r="E292" s="4">
        <v>0</v>
      </c>
      <c r="F292" s="4">
        <v>0</v>
      </c>
      <c r="G292" s="4">
        <v>0</v>
      </c>
      <c r="H292" s="4"/>
      <c r="I292" s="4"/>
    </row>
    <row r="293" spans="1:9" ht="15">
      <c r="A293" s="20">
        <v>3132</v>
      </c>
      <c r="B293" s="18" t="s">
        <v>132</v>
      </c>
      <c r="C293" s="41"/>
      <c r="D293" s="41"/>
      <c r="E293" s="4">
        <v>0</v>
      </c>
      <c r="F293" s="4">
        <v>0</v>
      </c>
      <c r="G293" s="4">
        <v>0</v>
      </c>
      <c r="H293" s="4" t="s">
        <v>9</v>
      </c>
      <c r="I293" s="4" t="s">
        <v>9</v>
      </c>
    </row>
    <row r="294" spans="1:9" ht="26.25">
      <c r="A294" s="20">
        <v>3142</v>
      </c>
      <c r="B294" s="18" t="s">
        <v>133</v>
      </c>
      <c r="C294" s="41"/>
      <c r="D294" s="41"/>
      <c r="E294" s="4">
        <v>0</v>
      </c>
      <c r="F294" s="4">
        <v>0</v>
      </c>
      <c r="G294" s="4">
        <v>0</v>
      </c>
      <c r="H294" s="4" t="s">
        <v>9</v>
      </c>
      <c r="I294" s="4" t="s">
        <v>9</v>
      </c>
    </row>
    <row r="295" spans="1:9" ht="15">
      <c r="A295" s="4" t="s">
        <v>9</v>
      </c>
      <c r="B295" s="4" t="s">
        <v>12</v>
      </c>
      <c r="C295" s="40">
        <f>SUM(C284:C294)</f>
        <v>1540996</v>
      </c>
      <c r="D295" s="40">
        <f>SUM(D284:D294)</f>
        <v>1465581</v>
      </c>
      <c r="E295" s="4">
        <f>SUM(E284:E294)</f>
        <v>0</v>
      </c>
      <c r="F295" s="4">
        <f>SUM(F284:F294)</f>
        <v>0</v>
      </c>
      <c r="G295" s="4">
        <f>SUM(G284:G294)</f>
        <v>0</v>
      </c>
      <c r="H295" s="4" t="s">
        <v>9</v>
      </c>
      <c r="I295" s="4" t="s">
        <v>9</v>
      </c>
    </row>
    <row r="298" spans="1:9" ht="15" customHeight="1">
      <c r="A298" s="133" t="s">
        <v>185</v>
      </c>
      <c r="B298" s="133"/>
      <c r="C298" s="133"/>
      <c r="D298" s="133"/>
      <c r="E298" s="133"/>
      <c r="F298" s="133"/>
      <c r="G298" s="133"/>
      <c r="H298" s="133"/>
      <c r="I298" s="133"/>
    </row>
    <row r="299" spans="1:9" ht="63" customHeight="1">
      <c r="A299" s="110" t="s">
        <v>195</v>
      </c>
      <c r="B299" s="112"/>
      <c r="C299" s="112"/>
      <c r="D299" s="112"/>
      <c r="E299" s="112"/>
      <c r="F299" s="112"/>
      <c r="G299" s="112"/>
      <c r="H299" s="112"/>
      <c r="I299" s="112"/>
    </row>
    <row r="300" spans="1:9" ht="45.75" customHeight="1">
      <c r="A300" s="114" t="s">
        <v>186</v>
      </c>
      <c r="B300" s="114"/>
      <c r="C300" s="114"/>
      <c r="D300" s="114"/>
      <c r="E300" s="114"/>
      <c r="F300" s="114"/>
      <c r="G300" s="114"/>
      <c r="H300" s="114"/>
      <c r="I300" s="114"/>
    </row>
    <row r="301" spans="1:9" ht="65.25" customHeight="1">
      <c r="A301" s="110" t="s">
        <v>215</v>
      </c>
      <c r="B301" s="113"/>
      <c r="C301" s="113"/>
      <c r="D301" s="113"/>
      <c r="E301" s="113"/>
      <c r="F301" s="113"/>
      <c r="G301" s="113"/>
      <c r="H301" s="113"/>
      <c r="I301" s="113"/>
    </row>
    <row r="302" spans="1:9" s="12" customFormat="1" ht="12.75" customHeight="1">
      <c r="A302" s="128" t="s">
        <v>75</v>
      </c>
      <c r="B302" s="128"/>
      <c r="C302" s="10"/>
      <c r="D302" s="11"/>
      <c r="G302" s="108" t="s">
        <v>78</v>
      </c>
      <c r="H302" s="108"/>
      <c r="I302" s="108"/>
    </row>
    <row r="303" spans="1:9" s="8" customFormat="1" ht="15" customHeight="1">
      <c r="A303" s="9"/>
      <c r="D303" s="7" t="s">
        <v>50</v>
      </c>
      <c r="G303" s="127" t="s">
        <v>51</v>
      </c>
      <c r="H303" s="127"/>
      <c r="I303" s="127"/>
    </row>
    <row r="304" spans="1:9" s="12" customFormat="1" ht="12.75" customHeight="1">
      <c r="A304" s="128" t="s">
        <v>76</v>
      </c>
      <c r="B304" s="128"/>
      <c r="C304" s="10"/>
      <c r="D304" s="11"/>
      <c r="G304" s="108" t="s">
        <v>77</v>
      </c>
      <c r="H304" s="108"/>
      <c r="I304" s="108"/>
    </row>
    <row r="305" spans="1:9" s="8" customFormat="1" ht="15" customHeight="1">
      <c r="A305" s="9"/>
      <c r="D305" s="7" t="s">
        <v>50</v>
      </c>
      <c r="G305" s="127" t="s">
        <v>51</v>
      </c>
      <c r="H305" s="127"/>
      <c r="I305" s="127"/>
    </row>
  </sheetData>
  <sheetProtection/>
  <mergeCells count="177">
    <mergeCell ref="G303:I303"/>
    <mergeCell ref="A304:B304"/>
    <mergeCell ref="G304:I304"/>
    <mergeCell ref="G305:I305"/>
    <mergeCell ref="A280:I280"/>
    <mergeCell ref="A298:I298"/>
    <mergeCell ref="A299:I299"/>
    <mergeCell ref="A300:I300"/>
    <mergeCell ref="A301:I301"/>
    <mergeCell ref="A302:B302"/>
    <mergeCell ref="G302:I302"/>
    <mergeCell ref="E264:F264"/>
    <mergeCell ref="G264:G265"/>
    <mergeCell ref="H264:H265"/>
    <mergeCell ref="I264:I265"/>
    <mergeCell ref="J264:K264"/>
    <mergeCell ref="L264:L265"/>
    <mergeCell ref="G245:G246"/>
    <mergeCell ref="H245:I245"/>
    <mergeCell ref="J245:J246"/>
    <mergeCell ref="A261:L261"/>
    <mergeCell ref="A263:A265"/>
    <mergeCell ref="B263:B265"/>
    <mergeCell ref="C263:G263"/>
    <mergeCell ref="H263:L263"/>
    <mergeCell ref="C264:C265"/>
    <mergeCell ref="D264:D265"/>
    <mergeCell ref="A240:J240"/>
    <mergeCell ref="A241:M241"/>
    <mergeCell ref="A242:J242"/>
    <mergeCell ref="A243:J243"/>
    <mergeCell ref="A245:A246"/>
    <mergeCell ref="B245:B246"/>
    <mergeCell ref="C245:C246"/>
    <mergeCell ref="D245:D246"/>
    <mergeCell ref="E245:E246"/>
    <mergeCell ref="F245:F246"/>
    <mergeCell ref="A231:M231"/>
    <mergeCell ref="A233:A234"/>
    <mergeCell ref="B233:B234"/>
    <mergeCell ref="C233:C234"/>
    <mergeCell ref="D233:E233"/>
    <mergeCell ref="F233:G233"/>
    <mergeCell ref="H233:I233"/>
    <mergeCell ref="J233:K233"/>
    <mergeCell ref="L233:M233"/>
    <mergeCell ref="A222:I222"/>
    <mergeCell ref="A224:A225"/>
    <mergeCell ref="B224:B225"/>
    <mergeCell ref="C224:C225"/>
    <mergeCell ref="D224:F224"/>
    <mergeCell ref="G224:I224"/>
    <mergeCell ref="A214:L214"/>
    <mergeCell ref="A216:A217"/>
    <mergeCell ref="B216:B217"/>
    <mergeCell ref="C216:C217"/>
    <mergeCell ref="D216:F216"/>
    <mergeCell ref="G216:I216"/>
    <mergeCell ref="J216:L216"/>
    <mergeCell ref="I201:J201"/>
    <mergeCell ref="K201:K202"/>
    <mergeCell ref="L201:L202"/>
    <mergeCell ref="M201:M202"/>
    <mergeCell ref="N201:N202"/>
    <mergeCell ref="A213:L213"/>
    <mergeCell ref="A198:N198"/>
    <mergeCell ref="A200:A202"/>
    <mergeCell ref="B200:B202"/>
    <mergeCell ref="C200:F200"/>
    <mergeCell ref="G200:J200"/>
    <mergeCell ref="K200:L200"/>
    <mergeCell ref="M200:N200"/>
    <mergeCell ref="C201:D201"/>
    <mergeCell ref="E201:F201"/>
    <mergeCell ref="G201:H201"/>
    <mergeCell ref="A185:K185"/>
    <mergeCell ref="A187:A188"/>
    <mergeCell ref="B187:C187"/>
    <mergeCell ref="D187:E187"/>
    <mergeCell ref="F187:G187"/>
    <mergeCell ref="H187:I187"/>
    <mergeCell ref="J187:K187"/>
    <mergeCell ref="A161:J161"/>
    <mergeCell ref="A163:A164"/>
    <mergeCell ref="B163:B164"/>
    <mergeCell ref="C163:C164"/>
    <mergeCell ref="D163:D164"/>
    <mergeCell ref="E163:G163"/>
    <mergeCell ref="H163:J163"/>
    <mergeCell ref="A136:M136"/>
    <mergeCell ref="A138:A139"/>
    <mergeCell ref="B138:B139"/>
    <mergeCell ref="C138:C139"/>
    <mergeCell ref="D138:D139"/>
    <mergeCell ref="E138:G138"/>
    <mergeCell ref="H138:J138"/>
    <mergeCell ref="K138:M138"/>
    <mergeCell ref="A125:J125"/>
    <mergeCell ref="A127:A128"/>
    <mergeCell ref="B127:B128"/>
    <mergeCell ref="C127:F127"/>
    <mergeCell ref="G127:J127"/>
    <mergeCell ref="A135:M135"/>
    <mergeCell ref="A113:N113"/>
    <mergeCell ref="A114:N114"/>
    <mergeCell ref="A116:A117"/>
    <mergeCell ref="B116:B117"/>
    <mergeCell ref="C116:F116"/>
    <mergeCell ref="G116:J116"/>
    <mergeCell ref="K116:N116"/>
    <mergeCell ref="A88:A89"/>
    <mergeCell ref="B88:B89"/>
    <mergeCell ref="C88:F88"/>
    <mergeCell ref="G88:J88"/>
    <mergeCell ref="A105:J105"/>
    <mergeCell ref="A107:A108"/>
    <mergeCell ref="B107:B108"/>
    <mergeCell ref="C107:F107"/>
    <mergeCell ref="G107:J107"/>
    <mergeCell ref="A80:A81"/>
    <mergeCell ref="B80:B81"/>
    <mergeCell ref="C80:F80"/>
    <mergeCell ref="G80:J80"/>
    <mergeCell ref="K80:N80"/>
    <mergeCell ref="A86:J86"/>
    <mergeCell ref="A62:A63"/>
    <mergeCell ref="B62:B63"/>
    <mergeCell ref="C62:F62"/>
    <mergeCell ref="G62:J62"/>
    <mergeCell ref="K62:N62"/>
    <mergeCell ref="A78:N78"/>
    <mergeCell ref="A48:A49"/>
    <mergeCell ref="B48:B49"/>
    <mergeCell ref="C48:F48"/>
    <mergeCell ref="G48:J48"/>
    <mergeCell ref="A59:N59"/>
    <mergeCell ref="A60:N60"/>
    <mergeCell ref="A36:A37"/>
    <mergeCell ref="B36:B37"/>
    <mergeCell ref="C36:F36"/>
    <mergeCell ref="G36:J36"/>
    <mergeCell ref="K36:N36"/>
    <mergeCell ref="A46:J46"/>
    <mergeCell ref="A29:P29"/>
    <mergeCell ref="A30:P30"/>
    <mergeCell ref="A31:P31"/>
    <mergeCell ref="A32:P32"/>
    <mergeCell ref="A33:N33"/>
    <mergeCell ref="A34:N34"/>
    <mergeCell ref="A24:P24"/>
    <mergeCell ref="A25:P25"/>
    <mergeCell ref="A26:P26"/>
    <mergeCell ref="A27:P27"/>
    <mergeCell ref="A28:P28"/>
    <mergeCell ref="A20:P20"/>
    <mergeCell ref="A21:P21"/>
    <mergeCell ref="A22:P22"/>
    <mergeCell ref="A23:P23"/>
    <mergeCell ref="A14:N14"/>
    <mergeCell ref="A15:N15"/>
    <mergeCell ref="A16:N16"/>
    <mergeCell ref="A17:N17"/>
    <mergeCell ref="A18:H18"/>
    <mergeCell ref="A19:M19"/>
    <mergeCell ref="A10:N10"/>
    <mergeCell ref="O10:P10"/>
    <mergeCell ref="A11:L11"/>
    <mergeCell ref="M11:P11"/>
    <mergeCell ref="A12:L12"/>
    <mergeCell ref="M12:P12"/>
    <mergeCell ref="A6:P6"/>
    <mergeCell ref="A7:N7"/>
    <mergeCell ref="O7:P7"/>
    <mergeCell ref="A8:N8"/>
    <mergeCell ref="O8:P8"/>
    <mergeCell ref="A9:N9"/>
    <mergeCell ref="O9:P9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27"/>
  <sheetViews>
    <sheetView view="pageBreakPreview" zoomScaleSheetLayoutView="100" zoomScalePageLayoutView="0" workbookViewId="0" topLeftCell="A211">
      <selection activeCell="G97" sqref="G97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299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298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4.5" customHeight="1">
      <c r="A15" s="114" t="s">
        <v>301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24.75" customHeight="1">
      <c r="A16" s="114" t="s">
        <v>300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1" customHeight="1">
      <c r="A20" s="105" t="s">
        <v>302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31.5" customHeight="1">
      <c r="A21" s="105" t="s">
        <v>303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5" customFormat="1" ht="18.75" customHeight="1">
      <c r="A22" s="105" t="s">
        <v>304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</row>
    <row r="23" spans="1:32" s="15" customFormat="1" ht="1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14" ht="15">
      <c r="A24" s="114" t="s">
        <v>72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4" ht="15">
      <c r="A25" s="114" t="s">
        <v>111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ht="15">
      <c r="N26" s="3" t="s">
        <v>3</v>
      </c>
    </row>
    <row r="27" spans="1:14" ht="15">
      <c r="A27" s="109" t="s">
        <v>4</v>
      </c>
      <c r="B27" s="109" t="s">
        <v>5</v>
      </c>
      <c r="C27" s="109" t="s">
        <v>80</v>
      </c>
      <c r="D27" s="109"/>
      <c r="E27" s="109"/>
      <c r="F27" s="109"/>
      <c r="G27" s="109" t="s">
        <v>81</v>
      </c>
      <c r="H27" s="109"/>
      <c r="I27" s="109"/>
      <c r="J27" s="109"/>
      <c r="K27" s="109" t="s">
        <v>82</v>
      </c>
      <c r="L27" s="109"/>
      <c r="M27" s="109"/>
      <c r="N27" s="109"/>
    </row>
    <row r="28" spans="1:14" ht="68.25" customHeight="1">
      <c r="A28" s="109"/>
      <c r="B28" s="109"/>
      <c r="C28" s="4" t="s">
        <v>6</v>
      </c>
      <c r="D28" s="4" t="s">
        <v>7</v>
      </c>
      <c r="E28" s="4" t="s">
        <v>8</v>
      </c>
      <c r="F28" s="4" t="s">
        <v>54</v>
      </c>
      <c r="G28" s="4" t="s">
        <v>6</v>
      </c>
      <c r="H28" s="4" t="s">
        <v>7</v>
      </c>
      <c r="I28" s="4" t="s">
        <v>8</v>
      </c>
      <c r="J28" s="4" t="s">
        <v>52</v>
      </c>
      <c r="K28" s="4" t="s">
        <v>6</v>
      </c>
      <c r="L28" s="4" t="s">
        <v>7</v>
      </c>
      <c r="M28" s="4" t="s">
        <v>8</v>
      </c>
      <c r="N28" s="4" t="s">
        <v>53</v>
      </c>
    </row>
    <row r="29" spans="1:14" ht="1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  <c r="K29" s="4">
        <v>11</v>
      </c>
      <c r="L29" s="4">
        <v>12</v>
      </c>
      <c r="M29" s="4">
        <v>13</v>
      </c>
      <c r="N29" s="4">
        <v>14</v>
      </c>
    </row>
    <row r="30" spans="1:14" ht="30">
      <c r="A30" s="4">
        <v>25010000</v>
      </c>
      <c r="B30" s="5" t="s">
        <v>10</v>
      </c>
      <c r="C30" s="41">
        <v>777920</v>
      </c>
      <c r="D30" s="41" t="s">
        <v>11</v>
      </c>
      <c r="E30" s="41" t="s">
        <v>11</v>
      </c>
      <c r="F30" s="41">
        <f>C30</f>
        <v>777920</v>
      </c>
      <c r="G30" s="47">
        <v>761300</v>
      </c>
      <c r="H30" s="41" t="s">
        <v>11</v>
      </c>
      <c r="I30" s="41" t="s">
        <v>11</v>
      </c>
      <c r="J30" s="41">
        <f>G30</f>
        <v>761300</v>
      </c>
      <c r="K30" s="41">
        <v>881400</v>
      </c>
      <c r="L30" s="41" t="s">
        <v>11</v>
      </c>
      <c r="M30" s="41" t="s">
        <v>11</v>
      </c>
      <c r="N30" s="41">
        <f>K30</f>
        <v>881400</v>
      </c>
    </row>
    <row r="31" spans="1:14" ht="15">
      <c r="A31" s="4" t="s">
        <v>9</v>
      </c>
      <c r="B31" s="4" t="s">
        <v>12</v>
      </c>
      <c r="C31" s="41">
        <f>C30</f>
        <v>777920</v>
      </c>
      <c r="D31" s="41" t="s">
        <v>11</v>
      </c>
      <c r="E31" s="41" t="s">
        <v>11</v>
      </c>
      <c r="F31" s="41">
        <f>SUM(F30:F30)</f>
        <v>777920</v>
      </c>
      <c r="G31" s="41">
        <f>G30</f>
        <v>761300</v>
      </c>
      <c r="H31" s="41" t="s">
        <v>11</v>
      </c>
      <c r="I31" s="41" t="s">
        <v>11</v>
      </c>
      <c r="J31" s="41">
        <f>SUM(J30:J30)</f>
        <v>761300</v>
      </c>
      <c r="K31" s="41">
        <f>K30</f>
        <v>881400</v>
      </c>
      <c r="L31" s="41" t="s">
        <v>11</v>
      </c>
      <c r="M31" s="41" t="s">
        <v>11</v>
      </c>
      <c r="N31" s="41">
        <f>SUM(N30:N30)</f>
        <v>881400</v>
      </c>
    </row>
    <row r="33" spans="1:10" ht="15">
      <c r="A33" s="120" t="s">
        <v>110</v>
      </c>
      <c r="B33" s="120"/>
      <c r="C33" s="120"/>
      <c r="D33" s="120"/>
      <c r="E33" s="120"/>
      <c r="F33" s="120"/>
      <c r="G33" s="120"/>
      <c r="H33" s="120"/>
      <c r="I33" s="120"/>
      <c r="J33" s="120"/>
    </row>
    <row r="34" ht="15">
      <c r="J34" s="3" t="s">
        <v>3</v>
      </c>
    </row>
    <row r="35" spans="1:10" ht="15">
      <c r="A35" s="109" t="s">
        <v>4</v>
      </c>
      <c r="B35" s="109" t="s">
        <v>5</v>
      </c>
      <c r="C35" s="109" t="s">
        <v>103</v>
      </c>
      <c r="D35" s="109"/>
      <c r="E35" s="109"/>
      <c r="F35" s="109"/>
      <c r="G35" s="109" t="s">
        <v>104</v>
      </c>
      <c r="H35" s="109"/>
      <c r="I35" s="109"/>
      <c r="J35" s="109"/>
    </row>
    <row r="36" spans="1:10" ht="60.75" customHeight="1">
      <c r="A36" s="109"/>
      <c r="B36" s="109"/>
      <c r="C36" s="4" t="s">
        <v>6</v>
      </c>
      <c r="D36" s="4" t="s">
        <v>7</v>
      </c>
      <c r="E36" s="4" t="s">
        <v>8</v>
      </c>
      <c r="F36" s="4" t="s">
        <v>54</v>
      </c>
      <c r="G36" s="4" t="s">
        <v>6</v>
      </c>
      <c r="H36" s="4" t="s">
        <v>7</v>
      </c>
      <c r="I36" s="4" t="s">
        <v>8</v>
      </c>
      <c r="J36" s="4" t="s">
        <v>52</v>
      </c>
    </row>
    <row r="37" spans="1:10" ht="15">
      <c r="A37" s="4">
        <v>1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</row>
    <row r="38" spans="1:10" ht="30">
      <c r="A38" s="5" t="s">
        <v>9</v>
      </c>
      <c r="B38" s="5" t="s">
        <v>10</v>
      </c>
      <c r="C38" s="41">
        <v>834659</v>
      </c>
      <c r="D38" s="41" t="s">
        <v>11</v>
      </c>
      <c r="E38" s="41" t="s">
        <v>9</v>
      </c>
      <c r="F38" s="41">
        <f>C38</f>
        <v>834659</v>
      </c>
      <c r="G38" s="41">
        <v>876391</v>
      </c>
      <c r="H38" s="41" t="s">
        <v>11</v>
      </c>
      <c r="I38" s="41" t="s">
        <v>9</v>
      </c>
      <c r="J38" s="41">
        <f>G38</f>
        <v>876391</v>
      </c>
    </row>
    <row r="39" spans="1:10" ht="15">
      <c r="A39" s="5" t="s">
        <v>9</v>
      </c>
      <c r="B39" s="4" t="s">
        <v>12</v>
      </c>
      <c r="C39" s="41">
        <f>C38</f>
        <v>834659</v>
      </c>
      <c r="D39" s="41" t="s">
        <v>11</v>
      </c>
      <c r="E39" s="41" t="s">
        <v>11</v>
      </c>
      <c r="F39" s="41">
        <f>F38</f>
        <v>834659</v>
      </c>
      <c r="G39" s="41">
        <f>G38</f>
        <v>876391</v>
      </c>
      <c r="H39" s="41" t="s">
        <v>11</v>
      </c>
      <c r="I39" s="41" t="s">
        <v>11</v>
      </c>
      <c r="J39" s="41">
        <f>J38</f>
        <v>876391</v>
      </c>
    </row>
    <row r="42" spans="1:14" ht="15">
      <c r="A42" s="114" t="s">
        <v>13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15">
      <c r="A43" s="114" t="s">
        <v>105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ht="15">
      <c r="A44" s="3"/>
      <c r="N44" s="3" t="s">
        <v>3</v>
      </c>
    </row>
    <row r="45" spans="1:14" ht="21.75" customHeight="1">
      <c r="A45" s="109" t="s">
        <v>14</v>
      </c>
      <c r="B45" s="109" t="s">
        <v>5</v>
      </c>
      <c r="C45" s="109" t="s">
        <v>80</v>
      </c>
      <c r="D45" s="109"/>
      <c r="E45" s="109"/>
      <c r="F45" s="109"/>
      <c r="G45" s="109" t="s">
        <v>81</v>
      </c>
      <c r="H45" s="109"/>
      <c r="I45" s="109"/>
      <c r="J45" s="109"/>
      <c r="K45" s="109" t="s">
        <v>82</v>
      </c>
      <c r="L45" s="109"/>
      <c r="M45" s="109"/>
      <c r="N45" s="109"/>
    </row>
    <row r="46" spans="1:14" ht="63" customHeight="1">
      <c r="A46" s="109"/>
      <c r="B46" s="109"/>
      <c r="C46" s="4" t="s">
        <v>6</v>
      </c>
      <c r="D46" s="4" t="s">
        <v>7</v>
      </c>
      <c r="E46" s="4" t="s">
        <v>8</v>
      </c>
      <c r="F46" s="4" t="s">
        <v>54</v>
      </c>
      <c r="G46" s="4" t="s">
        <v>6</v>
      </c>
      <c r="H46" s="4" t="s">
        <v>7</v>
      </c>
      <c r="I46" s="4" t="s">
        <v>8</v>
      </c>
      <c r="J46" s="4" t="s">
        <v>52</v>
      </c>
      <c r="K46" s="4" t="s">
        <v>6</v>
      </c>
      <c r="L46" s="4" t="s">
        <v>7</v>
      </c>
      <c r="M46" s="4" t="s">
        <v>8</v>
      </c>
      <c r="N46" s="4" t="s">
        <v>53</v>
      </c>
    </row>
    <row r="47" spans="1:14" ht="15">
      <c r="A47" s="4">
        <v>1</v>
      </c>
      <c r="B47" s="4">
        <v>2</v>
      </c>
      <c r="C47" s="4">
        <v>3</v>
      </c>
      <c r="D47" s="4">
        <v>4</v>
      </c>
      <c r="E47" s="4">
        <v>5</v>
      </c>
      <c r="F47" s="4">
        <v>6</v>
      </c>
      <c r="G47" s="4">
        <v>7</v>
      </c>
      <c r="H47" s="4">
        <v>8</v>
      </c>
      <c r="I47" s="4">
        <v>9</v>
      </c>
      <c r="J47" s="4">
        <v>10</v>
      </c>
      <c r="K47" s="4">
        <v>11</v>
      </c>
      <c r="L47" s="4">
        <v>12</v>
      </c>
      <c r="M47" s="4">
        <v>13</v>
      </c>
      <c r="N47" s="4">
        <v>14</v>
      </c>
    </row>
    <row r="48" spans="1:14" ht="15">
      <c r="A48" s="20">
        <v>2240</v>
      </c>
      <c r="B48" s="18" t="s">
        <v>125</v>
      </c>
      <c r="C48" s="41">
        <v>5320</v>
      </c>
      <c r="D48" s="41"/>
      <c r="E48" s="41"/>
      <c r="F48" s="41">
        <f>C48+D48</f>
        <v>5320</v>
      </c>
      <c r="G48" s="41">
        <v>4300</v>
      </c>
      <c r="H48" s="41"/>
      <c r="I48" s="41"/>
      <c r="J48" s="41">
        <f>G48+H48</f>
        <v>4300</v>
      </c>
      <c r="K48" s="41">
        <v>6500</v>
      </c>
      <c r="L48" s="41"/>
      <c r="M48" s="41"/>
      <c r="N48" s="41">
        <f>K48+L48</f>
        <v>6500</v>
      </c>
    </row>
    <row r="49" spans="1:14" ht="15">
      <c r="A49" s="20">
        <v>2700</v>
      </c>
      <c r="B49" s="18" t="s">
        <v>129</v>
      </c>
      <c r="C49" s="41">
        <v>772600</v>
      </c>
      <c r="D49" s="41"/>
      <c r="E49" s="41"/>
      <c r="F49" s="41">
        <f>C49+D49</f>
        <v>772600</v>
      </c>
      <c r="G49" s="41">
        <v>757000</v>
      </c>
      <c r="H49" s="41"/>
      <c r="I49" s="41"/>
      <c r="J49" s="41">
        <f>G49+H49</f>
        <v>757000</v>
      </c>
      <c r="K49" s="41">
        <v>874900</v>
      </c>
      <c r="L49" s="41"/>
      <c r="M49" s="41"/>
      <c r="N49" s="41">
        <f>K49+L49</f>
        <v>874900</v>
      </c>
    </row>
    <row r="50" spans="1:14" ht="15">
      <c r="A50" s="4" t="s">
        <v>9</v>
      </c>
      <c r="B50" s="4" t="s">
        <v>12</v>
      </c>
      <c r="C50" s="41">
        <f>SUM(C48:C49)</f>
        <v>777920</v>
      </c>
      <c r="D50" s="41">
        <f>SUM(D48:D49)</f>
        <v>0</v>
      </c>
      <c r="E50" s="41">
        <f>SUM(E48:E49)</f>
        <v>0</v>
      </c>
      <c r="F50" s="41">
        <f>C50+D50</f>
        <v>777920</v>
      </c>
      <c r="G50" s="41">
        <f>SUM(G48:G49)</f>
        <v>761300</v>
      </c>
      <c r="H50" s="41">
        <f>SUM(H48:H49)</f>
        <v>0</v>
      </c>
      <c r="I50" s="41">
        <f>SUM(I48:I49)</f>
        <v>0</v>
      </c>
      <c r="J50" s="41">
        <f>G50+H50</f>
        <v>761300</v>
      </c>
      <c r="K50" s="41">
        <f>SUM(K48:K49)</f>
        <v>881400</v>
      </c>
      <c r="L50" s="41">
        <f>SUM(L48:L49)</f>
        <v>0</v>
      </c>
      <c r="M50" s="41">
        <f>SUM(M48:M49)</f>
        <v>0</v>
      </c>
      <c r="N50" s="41">
        <f>K50+L50</f>
        <v>881400</v>
      </c>
    </row>
    <row r="53" spans="1:14" ht="15">
      <c r="A53" s="120" t="s">
        <v>106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ht="15">
      <c r="N54" s="3" t="s">
        <v>3</v>
      </c>
    </row>
    <row r="55" spans="1:14" ht="15" customHeight="1">
      <c r="A55" s="109" t="s">
        <v>15</v>
      </c>
      <c r="B55" s="109" t="s">
        <v>5</v>
      </c>
      <c r="C55" s="109" t="s">
        <v>80</v>
      </c>
      <c r="D55" s="109"/>
      <c r="E55" s="109"/>
      <c r="F55" s="109"/>
      <c r="G55" s="109" t="s">
        <v>81</v>
      </c>
      <c r="H55" s="109"/>
      <c r="I55" s="109"/>
      <c r="J55" s="109"/>
      <c r="K55" s="109" t="s">
        <v>82</v>
      </c>
      <c r="L55" s="109"/>
      <c r="M55" s="109"/>
      <c r="N55" s="109"/>
    </row>
    <row r="56" spans="1:14" ht="58.5" customHeight="1">
      <c r="A56" s="109"/>
      <c r="B56" s="109"/>
      <c r="C56" s="4" t="s">
        <v>6</v>
      </c>
      <c r="D56" s="4" t="s">
        <v>7</v>
      </c>
      <c r="E56" s="4" t="s">
        <v>8</v>
      </c>
      <c r="F56" s="4" t="s">
        <v>54</v>
      </c>
      <c r="G56" s="4" t="s">
        <v>6</v>
      </c>
      <c r="H56" s="4" t="s">
        <v>7</v>
      </c>
      <c r="I56" s="4" t="s">
        <v>8</v>
      </c>
      <c r="J56" s="4" t="s">
        <v>52</v>
      </c>
      <c r="K56" s="4" t="s">
        <v>6</v>
      </c>
      <c r="L56" s="4" t="s">
        <v>7</v>
      </c>
      <c r="M56" s="4" t="s">
        <v>8</v>
      </c>
      <c r="N56" s="4" t="s">
        <v>53</v>
      </c>
    </row>
    <row r="57" spans="1:14" ht="15">
      <c r="A57" s="4">
        <v>1</v>
      </c>
      <c r="B57" s="4">
        <v>2</v>
      </c>
      <c r="C57" s="4">
        <v>3</v>
      </c>
      <c r="D57" s="4">
        <v>4</v>
      </c>
      <c r="E57" s="4">
        <v>5</v>
      </c>
      <c r="F57" s="4">
        <v>6</v>
      </c>
      <c r="G57" s="4">
        <v>7</v>
      </c>
      <c r="H57" s="4">
        <v>8</v>
      </c>
      <c r="I57" s="4">
        <v>9</v>
      </c>
      <c r="J57" s="4">
        <v>10</v>
      </c>
      <c r="K57" s="4">
        <v>11</v>
      </c>
      <c r="L57" s="4">
        <v>12</v>
      </c>
      <c r="M57" s="4">
        <v>13</v>
      </c>
      <c r="N57" s="4">
        <v>14</v>
      </c>
    </row>
    <row r="58" spans="1:14" ht="15">
      <c r="A58" s="5" t="s">
        <v>9</v>
      </c>
      <c r="B58" s="5" t="s">
        <v>9</v>
      </c>
      <c r="C58" s="5" t="s">
        <v>9</v>
      </c>
      <c r="D58" s="5" t="s">
        <v>9</v>
      </c>
      <c r="E58" s="5" t="s">
        <v>9</v>
      </c>
      <c r="F58" s="5" t="s">
        <v>9</v>
      </c>
      <c r="G58" s="5" t="s">
        <v>9</v>
      </c>
      <c r="H58" s="5" t="s">
        <v>9</v>
      </c>
      <c r="I58" s="5" t="s">
        <v>9</v>
      </c>
      <c r="J58" s="5" t="s">
        <v>9</v>
      </c>
      <c r="K58" s="4" t="s">
        <v>9</v>
      </c>
      <c r="L58" s="5" t="s">
        <v>9</v>
      </c>
      <c r="M58" s="5" t="s">
        <v>9</v>
      </c>
      <c r="N58" s="5" t="s">
        <v>9</v>
      </c>
    </row>
    <row r="59" spans="1:14" ht="15">
      <c r="A59" s="4" t="s">
        <v>9</v>
      </c>
      <c r="B59" s="4" t="s">
        <v>12</v>
      </c>
      <c r="C59" s="4" t="s">
        <v>9</v>
      </c>
      <c r="D59" s="4" t="s">
        <v>9</v>
      </c>
      <c r="E59" s="4" t="s">
        <v>9</v>
      </c>
      <c r="F59" s="4" t="s">
        <v>9</v>
      </c>
      <c r="G59" s="4" t="s">
        <v>9</v>
      </c>
      <c r="H59" s="4" t="s">
        <v>9</v>
      </c>
      <c r="I59" s="4" t="s">
        <v>9</v>
      </c>
      <c r="J59" s="4" t="s">
        <v>9</v>
      </c>
      <c r="K59" s="4" t="s">
        <v>9</v>
      </c>
      <c r="L59" s="4" t="s">
        <v>9</v>
      </c>
      <c r="M59" s="4" t="s">
        <v>9</v>
      </c>
      <c r="N59" s="4" t="s">
        <v>9</v>
      </c>
    </row>
    <row r="61" spans="1:10" ht="15">
      <c r="A61" s="120" t="s">
        <v>107</v>
      </c>
      <c r="B61" s="120"/>
      <c r="C61" s="120"/>
      <c r="D61" s="120"/>
      <c r="E61" s="120"/>
      <c r="F61" s="120"/>
      <c r="G61" s="120"/>
      <c r="H61" s="120"/>
      <c r="I61" s="120"/>
      <c r="J61" s="120"/>
    </row>
    <row r="62" ht="15">
      <c r="J62" s="3" t="s">
        <v>3</v>
      </c>
    </row>
    <row r="63" spans="1:10" ht="21.75" customHeight="1">
      <c r="A63" s="109" t="s">
        <v>14</v>
      </c>
      <c r="B63" s="109" t="s">
        <v>5</v>
      </c>
      <c r="C63" s="109" t="s">
        <v>103</v>
      </c>
      <c r="D63" s="109"/>
      <c r="E63" s="109"/>
      <c r="F63" s="109"/>
      <c r="G63" s="109" t="s">
        <v>104</v>
      </c>
      <c r="H63" s="109"/>
      <c r="I63" s="109"/>
      <c r="J63" s="109"/>
    </row>
    <row r="64" spans="1:10" ht="61.5" customHeight="1">
      <c r="A64" s="109"/>
      <c r="B64" s="109"/>
      <c r="C64" s="4" t="s">
        <v>6</v>
      </c>
      <c r="D64" s="4" t="s">
        <v>7</v>
      </c>
      <c r="E64" s="4" t="s">
        <v>8</v>
      </c>
      <c r="F64" s="4" t="s">
        <v>54</v>
      </c>
      <c r="G64" s="4" t="s">
        <v>6</v>
      </c>
      <c r="H64" s="4" t="s">
        <v>7</v>
      </c>
      <c r="I64" s="4" t="s">
        <v>8</v>
      </c>
      <c r="J64" s="4" t="s">
        <v>52</v>
      </c>
    </row>
    <row r="65" spans="1:10" ht="15">
      <c r="A65" s="4">
        <v>1</v>
      </c>
      <c r="B65" s="4">
        <v>2</v>
      </c>
      <c r="C65" s="4">
        <v>3</v>
      </c>
      <c r="D65" s="4">
        <v>4</v>
      </c>
      <c r="E65" s="4">
        <v>5</v>
      </c>
      <c r="F65" s="4">
        <v>6</v>
      </c>
      <c r="G65" s="4">
        <v>7</v>
      </c>
      <c r="H65" s="4">
        <v>8</v>
      </c>
      <c r="I65" s="4">
        <v>9</v>
      </c>
      <c r="J65" s="4">
        <v>10</v>
      </c>
    </row>
    <row r="66" spans="1:14" ht="15">
      <c r="A66" s="20">
        <v>2240</v>
      </c>
      <c r="B66" s="18" t="s">
        <v>125</v>
      </c>
      <c r="C66" s="41">
        <v>6860</v>
      </c>
      <c r="D66" s="41"/>
      <c r="E66" s="41"/>
      <c r="F66" s="41">
        <f>C66+D66</f>
        <v>6860</v>
      </c>
      <c r="G66" s="41">
        <v>7200</v>
      </c>
      <c r="H66" s="41"/>
      <c r="I66" s="41"/>
      <c r="J66" s="41">
        <f>G66+H66</f>
        <v>7200</v>
      </c>
      <c r="K66" s="21"/>
      <c r="L66" s="22"/>
      <c r="M66" s="22"/>
      <c r="N66" s="22"/>
    </row>
    <row r="67" spans="1:14" ht="15">
      <c r="A67" s="20">
        <v>2700</v>
      </c>
      <c r="B67" s="18" t="s">
        <v>129</v>
      </c>
      <c r="C67" s="41">
        <v>923900</v>
      </c>
      <c r="D67" s="41"/>
      <c r="E67" s="41"/>
      <c r="F67" s="41">
        <f>C67+D67</f>
        <v>923900</v>
      </c>
      <c r="G67" s="41">
        <v>970100</v>
      </c>
      <c r="H67" s="41"/>
      <c r="I67" s="41"/>
      <c r="J67" s="41">
        <f>G67+H67</f>
        <v>970100</v>
      </c>
      <c r="K67" s="21"/>
      <c r="L67" s="22"/>
      <c r="M67" s="22"/>
      <c r="N67" s="22"/>
    </row>
    <row r="68" spans="1:10" ht="15">
      <c r="A68" s="4" t="s">
        <v>9</v>
      </c>
      <c r="B68" s="4" t="s">
        <v>12</v>
      </c>
      <c r="C68" s="43">
        <f>SUM(C66:C67)</f>
        <v>930760</v>
      </c>
      <c r="D68" s="41" t="s">
        <v>9</v>
      </c>
      <c r="E68" s="41" t="s">
        <v>9</v>
      </c>
      <c r="F68" s="43">
        <f>SUM(F66:F67)</f>
        <v>930760</v>
      </c>
      <c r="G68" s="41">
        <f>G66+G67</f>
        <v>977300</v>
      </c>
      <c r="H68" s="41" t="s">
        <v>9</v>
      </c>
      <c r="I68" s="41" t="s">
        <v>9</v>
      </c>
      <c r="J68" s="41">
        <f>J66+J67</f>
        <v>977300</v>
      </c>
    </row>
    <row r="71" spans="1:10" ht="15">
      <c r="A71" s="120" t="s">
        <v>108</v>
      </c>
      <c r="B71" s="120"/>
      <c r="C71" s="120"/>
      <c r="D71" s="120"/>
      <c r="E71" s="120"/>
      <c r="F71" s="120"/>
      <c r="G71" s="120"/>
      <c r="H71" s="120"/>
      <c r="I71" s="120"/>
      <c r="J71" s="120"/>
    </row>
    <row r="72" ht="15">
      <c r="J72" s="3" t="s">
        <v>3</v>
      </c>
    </row>
    <row r="73" spans="1:10" ht="15" customHeight="1">
      <c r="A73" s="109" t="s">
        <v>15</v>
      </c>
      <c r="B73" s="109" t="s">
        <v>5</v>
      </c>
      <c r="C73" s="109" t="s">
        <v>103</v>
      </c>
      <c r="D73" s="109"/>
      <c r="E73" s="109"/>
      <c r="F73" s="109"/>
      <c r="G73" s="109" t="s">
        <v>104</v>
      </c>
      <c r="H73" s="109"/>
      <c r="I73" s="109"/>
      <c r="J73" s="109"/>
    </row>
    <row r="74" spans="1:10" ht="72.75" customHeight="1">
      <c r="A74" s="109"/>
      <c r="B74" s="109"/>
      <c r="C74" s="4" t="s">
        <v>6</v>
      </c>
      <c r="D74" s="4" t="s">
        <v>7</v>
      </c>
      <c r="E74" s="4" t="s">
        <v>8</v>
      </c>
      <c r="F74" s="4" t="s">
        <v>54</v>
      </c>
      <c r="G74" s="4" t="s">
        <v>6</v>
      </c>
      <c r="H74" s="4" t="s">
        <v>7</v>
      </c>
      <c r="I74" s="4" t="s">
        <v>8</v>
      </c>
      <c r="J74" s="4" t="s">
        <v>52</v>
      </c>
    </row>
    <row r="75" spans="1:10" ht="15">
      <c r="A75" s="4">
        <v>1</v>
      </c>
      <c r="B75" s="4">
        <v>2</v>
      </c>
      <c r="C75" s="4">
        <v>3</v>
      </c>
      <c r="D75" s="4">
        <v>4</v>
      </c>
      <c r="E75" s="4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</row>
    <row r="76" spans="1:10" ht="15">
      <c r="A76" s="4" t="s">
        <v>9</v>
      </c>
      <c r="B76" s="4" t="s">
        <v>9</v>
      </c>
      <c r="C76" s="4" t="s">
        <v>9</v>
      </c>
      <c r="D76" s="4" t="s">
        <v>9</v>
      </c>
      <c r="E76" s="4" t="s">
        <v>9</v>
      </c>
      <c r="F76" s="4" t="s">
        <v>9</v>
      </c>
      <c r="G76" s="4" t="s">
        <v>9</v>
      </c>
      <c r="H76" s="4" t="s">
        <v>9</v>
      </c>
      <c r="I76" s="4" t="s">
        <v>9</v>
      </c>
      <c r="J76" s="4" t="s">
        <v>9</v>
      </c>
    </row>
    <row r="77" spans="1:10" ht="15">
      <c r="A77" s="4" t="s">
        <v>9</v>
      </c>
      <c r="B77" s="4" t="s">
        <v>12</v>
      </c>
      <c r="C77" s="4" t="s">
        <v>9</v>
      </c>
      <c r="D77" s="4" t="s">
        <v>9</v>
      </c>
      <c r="E77" s="4" t="s">
        <v>9</v>
      </c>
      <c r="F77" s="4" t="s">
        <v>9</v>
      </c>
      <c r="G77" s="4" t="s">
        <v>9</v>
      </c>
      <c r="H77" s="4" t="s">
        <v>9</v>
      </c>
      <c r="I77" s="4" t="s">
        <v>9</v>
      </c>
      <c r="J77" s="4" t="s">
        <v>9</v>
      </c>
    </row>
    <row r="79" spans="1:14" ht="15">
      <c r="A79" s="114" t="s">
        <v>16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1:14" ht="15">
      <c r="A80" s="114" t="s">
        <v>109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</row>
    <row r="81" ht="15">
      <c r="N81" s="3" t="s">
        <v>3</v>
      </c>
    </row>
    <row r="82" spans="1:14" ht="30.75" customHeight="1">
      <c r="A82" s="109" t="s">
        <v>17</v>
      </c>
      <c r="B82" s="109" t="s">
        <v>18</v>
      </c>
      <c r="C82" s="109" t="s">
        <v>80</v>
      </c>
      <c r="D82" s="109"/>
      <c r="E82" s="109"/>
      <c r="F82" s="109"/>
      <c r="G82" s="109" t="s">
        <v>81</v>
      </c>
      <c r="H82" s="109"/>
      <c r="I82" s="109"/>
      <c r="J82" s="109"/>
      <c r="K82" s="109" t="s">
        <v>82</v>
      </c>
      <c r="L82" s="109"/>
      <c r="M82" s="109"/>
      <c r="N82" s="109"/>
    </row>
    <row r="83" spans="1:14" ht="66.75" customHeight="1">
      <c r="A83" s="109"/>
      <c r="B83" s="109"/>
      <c r="C83" s="4" t="s">
        <v>6</v>
      </c>
      <c r="D83" s="4" t="s">
        <v>7</v>
      </c>
      <c r="E83" s="4" t="s">
        <v>8</v>
      </c>
      <c r="F83" s="4" t="s">
        <v>54</v>
      </c>
      <c r="G83" s="4" t="s">
        <v>6</v>
      </c>
      <c r="H83" s="4" t="s">
        <v>7</v>
      </c>
      <c r="I83" s="4" t="s">
        <v>8</v>
      </c>
      <c r="J83" s="4" t="s">
        <v>52</v>
      </c>
      <c r="K83" s="4" t="s">
        <v>6</v>
      </c>
      <c r="L83" s="4" t="s">
        <v>7</v>
      </c>
      <c r="M83" s="4" t="s">
        <v>8</v>
      </c>
      <c r="N83" s="4" t="s">
        <v>53</v>
      </c>
    </row>
    <row r="84" spans="1:14" ht="15">
      <c r="A84" s="4">
        <v>1</v>
      </c>
      <c r="B84" s="4">
        <v>2</v>
      </c>
      <c r="C84" s="4">
        <v>3</v>
      </c>
      <c r="D84" s="4">
        <v>4</v>
      </c>
      <c r="E84" s="4">
        <v>5</v>
      </c>
      <c r="F84" s="4">
        <v>6</v>
      </c>
      <c r="G84" s="4">
        <v>7</v>
      </c>
      <c r="H84" s="4">
        <v>8</v>
      </c>
      <c r="I84" s="4">
        <v>9</v>
      </c>
      <c r="J84" s="4">
        <v>10</v>
      </c>
      <c r="K84" s="4">
        <v>11</v>
      </c>
      <c r="L84" s="4">
        <v>12</v>
      </c>
      <c r="M84" s="4">
        <v>13</v>
      </c>
      <c r="N84" s="4">
        <v>14</v>
      </c>
    </row>
    <row r="85" spans="1:14" ht="15">
      <c r="A85" s="4" t="s">
        <v>137</v>
      </c>
      <c r="B85" s="5" t="s">
        <v>305</v>
      </c>
      <c r="C85" s="41">
        <f>C49</f>
        <v>772600</v>
      </c>
      <c r="D85" s="41">
        <v>0</v>
      </c>
      <c r="E85" s="41">
        <v>0</v>
      </c>
      <c r="F85" s="41">
        <f>C85+D85</f>
        <v>772600</v>
      </c>
      <c r="G85" s="41">
        <f>G49</f>
        <v>757000</v>
      </c>
      <c r="H85" s="41">
        <v>0</v>
      </c>
      <c r="I85" s="41">
        <v>0</v>
      </c>
      <c r="J85" s="41">
        <f>G85+H85</f>
        <v>757000</v>
      </c>
      <c r="K85" s="41">
        <f>K49</f>
        <v>874900</v>
      </c>
      <c r="L85" s="41">
        <v>0</v>
      </c>
      <c r="M85" s="41">
        <v>0</v>
      </c>
      <c r="N85" s="41">
        <f>K85+L85</f>
        <v>874900</v>
      </c>
    </row>
    <row r="86" spans="1:14" ht="15">
      <c r="A86" s="4" t="s">
        <v>138</v>
      </c>
      <c r="B86" s="5" t="s">
        <v>306</v>
      </c>
      <c r="C86" s="41">
        <f>C48</f>
        <v>5320</v>
      </c>
      <c r="D86" s="41">
        <f>D50</f>
        <v>0</v>
      </c>
      <c r="E86" s="41">
        <f>E50</f>
        <v>0</v>
      </c>
      <c r="F86" s="41">
        <f>C86+D86</f>
        <v>5320</v>
      </c>
      <c r="G86" s="41">
        <f>G48</f>
        <v>4300</v>
      </c>
      <c r="H86" s="41">
        <f>H50</f>
        <v>0</v>
      </c>
      <c r="I86" s="41">
        <f>I50</f>
        <v>0</v>
      </c>
      <c r="J86" s="41">
        <f>G86+H86</f>
        <v>4300</v>
      </c>
      <c r="K86" s="41">
        <f>K48</f>
        <v>6500</v>
      </c>
      <c r="L86" s="41">
        <v>0</v>
      </c>
      <c r="M86" s="41">
        <f>M50</f>
        <v>0</v>
      </c>
      <c r="N86" s="41">
        <f>K86+L86</f>
        <v>6500</v>
      </c>
    </row>
    <row r="87" spans="1:14" ht="15">
      <c r="A87" s="5" t="s">
        <v>9</v>
      </c>
      <c r="B87" s="4" t="s">
        <v>12</v>
      </c>
      <c r="C87" s="41">
        <f>SUM(C85:C86)</f>
        <v>777920</v>
      </c>
      <c r="D87" s="41">
        <f>SUM(D85:D86)</f>
        <v>0</v>
      </c>
      <c r="E87" s="41">
        <f>SUM(E85:E86)</f>
        <v>0</v>
      </c>
      <c r="F87" s="41">
        <f>SUM(F85:F86)</f>
        <v>777920</v>
      </c>
      <c r="G87" s="41">
        <f>SUM(G85:G86)</f>
        <v>761300</v>
      </c>
      <c r="H87" s="41">
        <f aca="true" t="shared" si="0" ref="H87:N87">SUM(H85:H86)</f>
        <v>0</v>
      </c>
      <c r="I87" s="41">
        <f t="shared" si="0"/>
        <v>0</v>
      </c>
      <c r="J87" s="41">
        <f t="shared" si="0"/>
        <v>761300</v>
      </c>
      <c r="K87" s="41">
        <f t="shared" si="0"/>
        <v>881400</v>
      </c>
      <c r="L87" s="41">
        <f t="shared" si="0"/>
        <v>0</v>
      </c>
      <c r="M87" s="41">
        <f t="shared" si="0"/>
        <v>0</v>
      </c>
      <c r="N87" s="41">
        <f t="shared" si="0"/>
        <v>881400</v>
      </c>
    </row>
    <row r="90" spans="1:10" ht="15">
      <c r="A90" s="120" t="s">
        <v>134</v>
      </c>
      <c r="B90" s="120"/>
      <c r="C90" s="120"/>
      <c r="D90" s="120"/>
      <c r="E90" s="120"/>
      <c r="F90" s="120"/>
      <c r="G90" s="120"/>
      <c r="H90" s="120"/>
      <c r="I90" s="120"/>
      <c r="J90" s="120"/>
    </row>
    <row r="91" ht="15">
      <c r="J91" s="3" t="s">
        <v>3</v>
      </c>
    </row>
    <row r="92" spans="1:10" ht="15">
      <c r="A92" s="109" t="s">
        <v>55</v>
      </c>
      <c r="B92" s="109" t="s">
        <v>18</v>
      </c>
      <c r="C92" s="109" t="s">
        <v>103</v>
      </c>
      <c r="D92" s="109"/>
      <c r="E92" s="109"/>
      <c r="F92" s="109"/>
      <c r="G92" s="109" t="s">
        <v>104</v>
      </c>
      <c r="H92" s="109"/>
      <c r="I92" s="109"/>
      <c r="J92" s="109"/>
    </row>
    <row r="93" spans="1:10" ht="63" customHeight="1">
      <c r="A93" s="109"/>
      <c r="B93" s="109"/>
      <c r="C93" s="4" t="s">
        <v>6</v>
      </c>
      <c r="D93" s="4" t="s">
        <v>7</v>
      </c>
      <c r="E93" s="4" t="s">
        <v>8</v>
      </c>
      <c r="F93" s="4" t="s">
        <v>54</v>
      </c>
      <c r="G93" s="4" t="s">
        <v>6</v>
      </c>
      <c r="H93" s="4" t="s">
        <v>7</v>
      </c>
      <c r="I93" s="4" t="s">
        <v>8</v>
      </c>
      <c r="J93" s="4" t="s">
        <v>52</v>
      </c>
    </row>
    <row r="94" spans="1:10" ht="15">
      <c r="A94" s="4">
        <v>1</v>
      </c>
      <c r="B94" s="4">
        <v>2</v>
      </c>
      <c r="C94" s="4">
        <v>3</v>
      </c>
      <c r="D94" s="4">
        <v>4</v>
      </c>
      <c r="E94" s="4">
        <v>5</v>
      </c>
      <c r="F94" s="4">
        <v>6</v>
      </c>
      <c r="G94" s="4">
        <v>7</v>
      </c>
      <c r="H94" s="4">
        <v>8</v>
      </c>
      <c r="I94" s="4">
        <v>9</v>
      </c>
      <c r="J94" s="4">
        <v>10</v>
      </c>
    </row>
    <row r="95" spans="1:10" ht="15">
      <c r="A95" s="4" t="s">
        <v>137</v>
      </c>
      <c r="B95" s="5" t="s">
        <v>305</v>
      </c>
      <c r="C95" s="41">
        <v>6860</v>
      </c>
      <c r="D95" s="40"/>
      <c r="E95" s="40"/>
      <c r="F95" s="41">
        <f>C95+D95</f>
        <v>6860</v>
      </c>
      <c r="G95" s="41">
        <v>7200</v>
      </c>
      <c r="H95" s="41"/>
      <c r="I95" s="41" t="s">
        <v>9</v>
      </c>
      <c r="J95" s="41">
        <f>G95+H95</f>
        <v>7200</v>
      </c>
    </row>
    <row r="96" spans="1:10" ht="15">
      <c r="A96" s="4" t="s">
        <v>138</v>
      </c>
      <c r="B96" s="5" t="s">
        <v>306</v>
      </c>
      <c r="C96" s="41">
        <v>923900</v>
      </c>
      <c r="D96" s="40"/>
      <c r="E96" s="40"/>
      <c r="F96" s="41">
        <f>C96+D96</f>
        <v>923900</v>
      </c>
      <c r="G96" s="41">
        <v>970100</v>
      </c>
      <c r="H96" s="41"/>
      <c r="I96" s="41"/>
      <c r="J96" s="41">
        <f>G96+H96</f>
        <v>970100</v>
      </c>
    </row>
    <row r="97" spans="1:10" ht="15">
      <c r="A97" s="5" t="s">
        <v>9</v>
      </c>
      <c r="B97" s="4" t="s">
        <v>12</v>
      </c>
      <c r="C97" s="41">
        <f>C95+C96</f>
        <v>930760</v>
      </c>
      <c r="D97" s="40" t="s">
        <v>9</v>
      </c>
      <c r="E97" s="40" t="s">
        <v>9</v>
      </c>
      <c r="F97" s="41">
        <f>F95+F96</f>
        <v>930760</v>
      </c>
      <c r="G97" s="41">
        <f>G95+G96</f>
        <v>977300</v>
      </c>
      <c r="H97" s="41" t="s">
        <v>9</v>
      </c>
      <c r="I97" s="41" t="s">
        <v>9</v>
      </c>
      <c r="J97" s="41">
        <f>J95+J96</f>
        <v>977300</v>
      </c>
    </row>
    <row r="99" spans="1:13" ht="15">
      <c r="A99" s="114" t="s">
        <v>73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</row>
    <row r="100" spans="1:13" ht="15">
      <c r="A100" s="114" t="s">
        <v>112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ht="15">
      <c r="M101" s="3" t="s">
        <v>3</v>
      </c>
    </row>
    <row r="102" spans="1:13" ht="15" customHeight="1">
      <c r="A102" s="109" t="s">
        <v>17</v>
      </c>
      <c r="B102" s="109" t="s">
        <v>19</v>
      </c>
      <c r="C102" s="109" t="s">
        <v>20</v>
      </c>
      <c r="D102" s="109" t="s">
        <v>21</v>
      </c>
      <c r="E102" s="115" t="s">
        <v>80</v>
      </c>
      <c r="F102" s="116"/>
      <c r="G102" s="117"/>
      <c r="H102" s="115" t="s">
        <v>81</v>
      </c>
      <c r="I102" s="116"/>
      <c r="J102" s="117"/>
      <c r="K102" s="115" t="s">
        <v>82</v>
      </c>
      <c r="L102" s="116"/>
      <c r="M102" s="117"/>
    </row>
    <row r="103" spans="1:13" ht="30">
      <c r="A103" s="109"/>
      <c r="B103" s="109"/>
      <c r="C103" s="109"/>
      <c r="D103" s="109"/>
      <c r="E103" s="4" t="s">
        <v>6</v>
      </c>
      <c r="F103" s="4" t="s">
        <v>7</v>
      </c>
      <c r="G103" s="4" t="s">
        <v>56</v>
      </c>
      <c r="H103" s="4" t="s">
        <v>6</v>
      </c>
      <c r="I103" s="4" t="s">
        <v>7</v>
      </c>
      <c r="J103" s="4" t="s">
        <v>57</v>
      </c>
      <c r="K103" s="4" t="s">
        <v>6</v>
      </c>
      <c r="L103" s="4" t="s">
        <v>7</v>
      </c>
      <c r="M103" s="4" t="s">
        <v>53</v>
      </c>
    </row>
    <row r="104" spans="1:13" ht="15">
      <c r="A104" s="4">
        <v>1</v>
      </c>
      <c r="B104" s="4">
        <v>2</v>
      </c>
      <c r="C104" s="4">
        <v>3</v>
      </c>
      <c r="D104" s="4">
        <v>4</v>
      </c>
      <c r="E104" s="4">
        <v>5</v>
      </c>
      <c r="F104" s="4">
        <v>6</v>
      </c>
      <c r="G104" s="4">
        <v>7</v>
      </c>
      <c r="H104" s="4">
        <v>8</v>
      </c>
      <c r="I104" s="4">
        <v>9</v>
      </c>
      <c r="J104" s="4">
        <v>10</v>
      </c>
      <c r="K104" s="4">
        <v>11</v>
      </c>
      <c r="L104" s="4">
        <v>12</v>
      </c>
      <c r="M104" s="4">
        <v>13</v>
      </c>
    </row>
    <row r="105" spans="1:13" ht="15">
      <c r="A105" s="4" t="s">
        <v>137</v>
      </c>
      <c r="B105" s="24" t="s">
        <v>22</v>
      </c>
      <c r="C105" s="4" t="s">
        <v>9</v>
      </c>
      <c r="D105" s="4" t="s">
        <v>9</v>
      </c>
      <c r="E105" s="4" t="s">
        <v>9</v>
      </c>
      <c r="F105" s="4" t="s">
        <v>9</v>
      </c>
      <c r="G105" s="4" t="s">
        <v>9</v>
      </c>
      <c r="H105" s="4" t="s">
        <v>9</v>
      </c>
      <c r="I105" s="4" t="s">
        <v>9</v>
      </c>
      <c r="J105" s="4" t="s">
        <v>9</v>
      </c>
      <c r="K105" s="4" t="s">
        <v>9</v>
      </c>
      <c r="L105" s="4" t="s">
        <v>9</v>
      </c>
      <c r="M105" s="4" t="s">
        <v>9</v>
      </c>
    </row>
    <row r="106" spans="1:13" ht="60.75" customHeight="1">
      <c r="A106" s="4"/>
      <c r="B106" s="5" t="s">
        <v>307</v>
      </c>
      <c r="C106" s="4" t="s">
        <v>156</v>
      </c>
      <c r="D106" s="123" t="s">
        <v>309</v>
      </c>
      <c r="E106" s="4">
        <v>1917</v>
      </c>
      <c r="F106" s="4"/>
      <c r="G106" s="4">
        <v>1917</v>
      </c>
      <c r="H106" s="4">
        <v>1729</v>
      </c>
      <c r="I106" s="4"/>
      <c r="J106" s="4">
        <v>1729</v>
      </c>
      <c r="K106" s="4">
        <v>1729</v>
      </c>
      <c r="L106" s="4"/>
      <c r="M106" s="4">
        <v>1729</v>
      </c>
    </row>
    <row r="107" spans="1:13" ht="45.75" customHeight="1">
      <c r="A107" s="4"/>
      <c r="B107" s="5" t="s">
        <v>308</v>
      </c>
      <c r="C107" s="4" t="s">
        <v>156</v>
      </c>
      <c r="D107" s="126"/>
      <c r="E107" s="4">
        <v>2</v>
      </c>
      <c r="F107" s="4"/>
      <c r="G107" s="4">
        <v>2</v>
      </c>
      <c r="H107" s="4">
        <v>1</v>
      </c>
      <c r="I107" s="4"/>
      <c r="J107" s="4">
        <v>1</v>
      </c>
      <c r="K107" s="4">
        <v>1</v>
      </c>
      <c r="L107" s="4"/>
      <c r="M107" s="4">
        <v>1</v>
      </c>
    </row>
    <row r="108" spans="1:13" ht="15" customHeight="1">
      <c r="A108" s="4" t="s">
        <v>138</v>
      </c>
      <c r="B108" s="24" t="s">
        <v>23</v>
      </c>
      <c r="C108" s="4"/>
      <c r="D108" s="4" t="s">
        <v>9</v>
      </c>
      <c r="E108" s="4" t="s">
        <v>9</v>
      </c>
      <c r="F108" s="4" t="s">
        <v>9</v>
      </c>
      <c r="G108" s="4" t="s">
        <v>9</v>
      </c>
      <c r="H108" s="4"/>
      <c r="I108" s="4"/>
      <c r="J108" s="4"/>
      <c r="K108" s="4"/>
      <c r="L108" s="4" t="s">
        <v>9</v>
      </c>
      <c r="M108" s="4"/>
    </row>
    <row r="109" spans="1:13" ht="77.25" customHeight="1">
      <c r="A109" s="4"/>
      <c r="B109" s="5" t="s">
        <v>310</v>
      </c>
      <c r="C109" s="4" t="s">
        <v>156</v>
      </c>
      <c r="D109" s="123" t="s">
        <v>309</v>
      </c>
      <c r="E109" s="4">
        <v>7</v>
      </c>
      <c r="F109" s="4"/>
      <c r="G109" s="4">
        <v>7</v>
      </c>
      <c r="H109" s="4">
        <v>4</v>
      </c>
      <c r="I109" s="4"/>
      <c r="J109" s="4">
        <v>4</v>
      </c>
      <c r="K109" s="4">
        <v>4</v>
      </c>
      <c r="L109" s="4"/>
      <c r="M109" s="4">
        <v>4</v>
      </c>
    </row>
    <row r="110" spans="1:13" ht="87" customHeight="1">
      <c r="A110" s="4"/>
      <c r="B110" s="5" t="s">
        <v>311</v>
      </c>
      <c r="C110" s="4" t="s">
        <v>156</v>
      </c>
      <c r="D110" s="125"/>
      <c r="E110" s="4">
        <v>76</v>
      </c>
      <c r="F110" s="4"/>
      <c r="G110" s="4">
        <v>76</v>
      </c>
      <c r="H110" s="4">
        <v>50</v>
      </c>
      <c r="I110" s="4"/>
      <c r="J110" s="4">
        <v>50</v>
      </c>
      <c r="K110" s="4">
        <v>50</v>
      </c>
      <c r="L110" s="4"/>
      <c r="M110" s="4">
        <v>50</v>
      </c>
    </row>
    <row r="111" spans="1:13" ht="62.25" customHeight="1">
      <c r="A111" s="4"/>
      <c r="B111" s="5" t="s">
        <v>312</v>
      </c>
      <c r="C111" s="4" t="s">
        <v>156</v>
      </c>
      <c r="D111" s="125"/>
      <c r="E111" s="4">
        <v>743</v>
      </c>
      <c r="F111" s="4"/>
      <c r="G111" s="4">
        <v>743</v>
      </c>
      <c r="H111" s="4">
        <v>640</v>
      </c>
      <c r="I111" s="4"/>
      <c r="J111" s="4">
        <v>640</v>
      </c>
      <c r="K111" s="4">
        <v>640</v>
      </c>
      <c r="L111" s="4"/>
      <c r="M111" s="4">
        <v>640</v>
      </c>
    </row>
    <row r="112" spans="1:13" ht="51.75" customHeight="1">
      <c r="A112" s="4"/>
      <c r="B112" s="5" t="s">
        <v>313</v>
      </c>
      <c r="C112" s="4" t="s">
        <v>156</v>
      </c>
      <c r="D112" s="125"/>
      <c r="E112" s="4">
        <v>2</v>
      </c>
      <c r="F112" s="4"/>
      <c r="G112" s="4">
        <v>2</v>
      </c>
      <c r="H112" s="4">
        <v>1</v>
      </c>
      <c r="I112" s="4"/>
      <c r="J112" s="4">
        <v>1</v>
      </c>
      <c r="K112" s="4">
        <v>1</v>
      </c>
      <c r="L112" s="4"/>
      <c r="M112" s="4">
        <v>1</v>
      </c>
    </row>
    <row r="113" spans="1:13" ht="72" customHeight="1">
      <c r="A113" s="4"/>
      <c r="B113" s="5" t="s">
        <v>314</v>
      </c>
      <c r="C113" s="4" t="s">
        <v>156</v>
      </c>
      <c r="D113" s="126"/>
      <c r="E113" s="4">
        <v>1598</v>
      </c>
      <c r="F113" s="4"/>
      <c r="G113" s="4">
        <v>1598</v>
      </c>
      <c r="H113" s="4">
        <v>1431</v>
      </c>
      <c r="I113" s="4"/>
      <c r="J113" s="4">
        <v>1431</v>
      </c>
      <c r="K113" s="4">
        <v>1431</v>
      </c>
      <c r="L113" s="4"/>
      <c r="M113" s="4">
        <v>1431</v>
      </c>
    </row>
    <row r="114" spans="1:13" ht="15" customHeight="1">
      <c r="A114" s="4" t="s">
        <v>139</v>
      </c>
      <c r="B114" s="24" t="s">
        <v>25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43.5" customHeight="1">
      <c r="A115" s="4"/>
      <c r="B115" s="5" t="s">
        <v>315</v>
      </c>
      <c r="C115" s="4" t="s">
        <v>170</v>
      </c>
      <c r="D115" s="123" t="s">
        <v>161</v>
      </c>
      <c r="E115" s="32">
        <v>100</v>
      </c>
      <c r="F115" s="4"/>
      <c r="G115" s="32">
        <v>100</v>
      </c>
      <c r="H115" s="33">
        <v>100</v>
      </c>
      <c r="I115" s="4"/>
      <c r="J115" s="33">
        <v>100</v>
      </c>
      <c r="K115" s="33">
        <v>100</v>
      </c>
      <c r="L115" s="4"/>
      <c r="M115" s="33">
        <v>100</v>
      </c>
    </row>
    <row r="116" spans="1:13" ht="43.5" customHeight="1">
      <c r="A116" s="4"/>
      <c r="B116" s="5" t="s">
        <v>316</v>
      </c>
      <c r="C116" s="4" t="s">
        <v>170</v>
      </c>
      <c r="D116" s="125"/>
      <c r="E116" s="32">
        <v>100</v>
      </c>
      <c r="F116" s="4"/>
      <c r="G116" s="32">
        <v>100</v>
      </c>
      <c r="H116" s="33">
        <v>100</v>
      </c>
      <c r="I116" s="4"/>
      <c r="J116" s="33">
        <v>100</v>
      </c>
      <c r="K116" s="33">
        <v>100</v>
      </c>
      <c r="L116" s="4"/>
      <c r="M116" s="33">
        <v>100</v>
      </c>
    </row>
    <row r="117" spans="1:13" ht="78.75" customHeight="1">
      <c r="A117" s="4"/>
      <c r="B117" s="5" t="s">
        <v>317</v>
      </c>
      <c r="C117" s="4" t="s">
        <v>170</v>
      </c>
      <c r="D117" s="126"/>
      <c r="E117" s="33">
        <v>100</v>
      </c>
      <c r="F117" s="4"/>
      <c r="G117" s="33">
        <v>100</v>
      </c>
      <c r="H117" s="33">
        <v>100</v>
      </c>
      <c r="I117" s="4"/>
      <c r="J117" s="33">
        <v>100</v>
      </c>
      <c r="K117" s="33">
        <v>100</v>
      </c>
      <c r="L117" s="4"/>
      <c r="M117" s="33">
        <v>100</v>
      </c>
    </row>
    <row r="120" spans="1:10" ht="15" customHeight="1">
      <c r="A120" s="120" t="s">
        <v>113</v>
      </c>
      <c r="B120" s="120"/>
      <c r="C120" s="120"/>
      <c r="D120" s="120"/>
      <c r="E120" s="120"/>
      <c r="F120" s="120"/>
      <c r="G120" s="120"/>
      <c r="H120" s="120"/>
      <c r="I120" s="120"/>
      <c r="J120" s="120"/>
    </row>
    <row r="121" ht="15">
      <c r="J121" s="3" t="s">
        <v>3</v>
      </c>
    </row>
    <row r="122" spans="1:10" ht="15">
      <c r="A122" s="109" t="s">
        <v>17</v>
      </c>
      <c r="B122" s="109" t="s">
        <v>19</v>
      </c>
      <c r="C122" s="109" t="s">
        <v>20</v>
      </c>
      <c r="D122" s="109" t="s">
        <v>21</v>
      </c>
      <c r="E122" s="109" t="s">
        <v>103</v>
      </c>
      <c r="F122" s="109"/>
      <c r="G122" s="109"/>
      <c r="H122" s="109" t="s">
        <v>104</v>
      </c>
      <c r="I122" s="109"/>
      <c r="J122" s="109"/>
    </row>
    <row r="123" spans="1:10" ht="41.25" customHeight="1">
      <c r="A123" s="109"/>
      <c r="B123" s="109"/>
      <c r="C123" s="109"/>
      <c r="D123" s="109"/>
      <c r="E123" s="4" t="s">
        <v>6</v>
      </c>
      <c r="F123" s="4" t="s">
        <v>7</v>
      </c>
      <c r="G123" s="4" t="s">
        <v>56</v>
      </c>
      <c r="H123" s="4" t="s">
        <v>6</v>
      </c>
      <c r="I123" s="4" t="s">
        <v>7</v>
      </c>
      <c r="J123" s="4" t="s">
        <v>57</v>
      </c>
    </row>
    <row r="124" spans="1:10" ht="15">
      <c r="A124" s="4">
        <v>1</v>
      </c>
      <c r="B124" s="4">
        <v>2</v>
      </c>
      <c r="C124" s="4">
        <v>3</v>
      </c>
      <c r="D124" s="4">
        <v>4</v>
      </c>
      <c r="E124" s="4">
        <v>5</v>
      </c>
      <c r="F124" s="4">
        <v>6</v>
      </c>
      <c r="G124" s="4">
        <v>7</v>
      </c>
      <c r="H124" s="4">
        <v>8</v>
      </c>
      <c r="I124" s="4">
        <v>9</v>
      </c>
      <c r="J124" s="4">
        <v>10</v>
      </c>
    </row>
    <row r="125" spans="1:10" ht="15">
      <c r="A125" s="4" t="s">
        <v>137</v>
      </c>
      <c r="B125" s="24" t="s">
        <v>22</v>
      </c>
      <c r="C125" s="4" t="s">
        <v>9</v>
      </c>
      <c r="D125" s="4" t="s">
        <v>9</v>
      </c>
      <c r="E125" s="5" t="s">
        <v>9</v>
      </c>
      <c r="F125" s="5" t="s">
        <v>9</v>
      </c>
      <c r="G125" s="5" t="s">
        <v>9</v>
      </c>
      <c r="H125" s="5" t="s">
        <v>9</v>
      </c>
      <c r="I125" s="5" t="s">
        <v>9</v>
      </c>
      <c r="J125" s="5" t="s">
        <v>9</v>
      </c>
    </row>
    <row r="126" spans="1:10" ht="60">
      <c r="A126" s="4"/>
      <c r="B126" s="5" t="s">
        <v>307</v>
      </c>
      <c r="C126" s="4" t="s">
        <v>156</v>
      </c>
      <c r="D126" s="123" t="s">
        <v>309</v>
      </c>
      <c r="E126" s="4">
        <v>1729</v>
      </c>
      <c r="F126" s="4"/>
      <c r="G126" s="4">
        <v>1729</v>
      </c>
      <c r="H126" s="4">
        <v>1729</v>
      </c>
      <c r="I126" s="4"/>
      <c r="J126" s="4">
        <v>1729</v>
      </c>
    </row>
    <row r="127" spans="1:10" ht="60" customHeight="1">
      <c r="A127" s="4"/>
      <c r="B127" s="5" t="s">
        <v>308</v>
      </c>
      <c r="C127" s="4" t="s">
        <v>156</v>
      </c>
      <c r="D127" s="126"/>
      <c r="E127" s="4">
        <v>1</v>
      </c>
      <c r="F127" s="4"/>
      <c r="G127" s="4">
        <v>1</v>
      </c>
      <c r="H127" s="4">
        <v>1</v>
      </c>
      <c r="I127" s="4"/>
      <c r="J127" s="4">
        <v>1</v>
      </c>
    </row>
    <row r="128" spans="1:10" ht="15">
      <c r="A128" s="4" t="s">
        <v>138</v>
      </c>
      <c r="B128" s="24" t="s">
        <v>23</v>
      </c>
      <c r="C128" s="4"/>
      <c r="D128" s="4" t="s">
        <v>9</v>
      </c>
      <c r="E128" s="4"/>
      <c r="F128" s="4" t="s">
        <v>9</v>
      </c>
      <c r="G128" s="4"/>
      <c r="H128" s="4"/>
      <c r="I128" s="4"/>
      <c r="J128" s="4"/>
    </row>
    <row r="129" spans="1:10" ht="45">
      <c r="A129" s="4"/>
      <c r="B129" s="5" t="s">
        <v>310</v>
      </c>
      <c r="C129" s="4" t="s">
        <v>156</v>
      </c>
      <c r="D129" s="123" t="s">
        <v>309</v>
      </c>
      <c r="E129" s="4">
        <v>4</v>
      </c>
      <c r="F129" s="4"/>
      <c r="G129" s="4">
        <v>4</v>
      </c>
      <c r="H129" s="4">
        <v>4</v>
      </c>
      <c r="I129" s="4"/>
      <c r="J129" s="4">
        <v>4</v>
      </c>
    </row>
    <row r="130" spans="1:10" ht="75">
      <c r="A130" s="4"/>
      <c r="B130" s="5" t="s">
        <v>311</v>
      </c>
      <c r="C130" s="4" t="s">
        <v>156</v>
      </c>
      <c r="D130" s="125"/>
      <c r="E130" s="4">
        <v>50</v>
      </c>
      <c r="F130" s="4"/>
      <c r="G130" s="4">
        <v>50</v>
      </c>
      <c r="H130" s="4">
        <v>50</v>
      </c>
      <c r="I130" s="4"/>
      <c r="J130" s="4">
        <v>50</v>
      </c>
    </row>
    <row r="131" spans="1:10" ht="45">
      <c r="A131" s="4"/>
      <c r="B131" s="5" t="s">
        <v>312</v>
      </c>
      <c r="C131" s="4" t="s">
        <v>156</v>
      </c>
      <c r="D131" s="125"/>
      <c r="E131" s="4">
        <v>640</v>
      </c>
      <c r="F131" s="4"/>
      <c r="G131" s="4">
        <v>640</v>
      </c>
      <c r="H131" s="4">
        <v>640</v>
      </c>
      <c r="I131" s="4"/>
      <c r="J131" s="4">
        <v>640</v>
      </c>
    </row>
    <row r="132" spans="1:10" ht="45">
      <c r="A132" s="4"/>
      <c r="B132" s="5" t="s">
        <v>313</v>
      </c>
      <c r="C132" s="4" t="s">
        <v>156</v>
      </c>
      <c r="D132" s="125"/>
      <c r="E132" s="4">
        <v>1</v>
      </c>
      <c r="F132" s="4"/>
      <c r="G132" s="4">
        <v>1</v>
      </c>
      <c r="H132" s="4">
        <v>1</v>
      </c>
      <c r="I132" s="4"/>
      <c r="J132" s="4">
        <v>1</v>
      </c>
    </row>
    <row r="133" spans="1:10" ht="30">
      <c r="A133" s="4"/>
      <c r="B133" s="5" t="s">
        <v>314</v>
      </c>
      <c r="C133" s="4" t="s">
        <v>156</v>
      </c>
      <c r="D133" s="126"/>
      <c r="E133" s="4">
        <v>1431</v>
      </c>
      <c r="F133" s="4"/>
      <c r="G133" s="4">
        <v>1431</v>
      </c>
      <c r="H133" s="4">
        <v>1431</v>
      </c>
      <c r="I133" s="4"/>
      <c r="J133" s="4">
        <v>1431</v>
      </c>
    </row>
    <row r="134" spans="1:10" ht="15">
      <c r="A134" s="4" t="s">
        <v>139</v>
      </c>
      <c r="B134" s="24" t="s">
        <v>25</v>
      </c>
      <c r="C134" s="4"/>
      <c r="D134" s="4"/>
      <c r="E134" s="4"/>
      <c r="F134" s="4"/>
      <c r="G134" s="4"/>
      <c r="H134" s="4"/>
      <c r="I134" s="4"/>
      <c r="J134" s="4"/>
    </row>
    <row r="135" spans="1:10" ht="75">
      <c r="A135" s="4"/>
      <c r="B135" s="5" t="s">
        <v>315</v>
      </c>
      <c r="C135" s="4" t="s">
        <v>170</v>
      </c>
      <c r="D135" s="123" t="s">
        <v>161</v>
      </c>
      <c r="E135" s="33">
        <v>100</v>
      </c>
      <c r="F135" s="4"/>
      <c r="G135" s="33">
        <v>100</v>
      </c>
      <c r="H135" s="33">
        <v>100</v>
      </c>
      <c r="I135" s="4"/>
      <c r="J135" s="33">
        <v>100</v>
      </c>
    </row>
    <row r="136" spans="1:10" ht="117" customHeight="1">
      <c r="A136" s="4"/>
      <c r="B136" s="5" t="s">
        <v>316</v>
      </c>
      <c r="C136" s="4" t="s">
        <v>170</v>
      </c>
      <c r="D136" s="125"/>
      <c r="E136" s="33">
        <v>100</v>
      </c>
      <c r="F136" s="4"/>
      <c r="G136" s="33">
        <v>100</v>
      </c>
      <c r="H136" s="33">
        <v>100</v>
      </c>
      <c r="I136" s="4"/>
      <c r="J136" s="33">
        <v>100</v>
      </c>
    </row>
    <row r="137" spans="1:10" ht="75">
      <c r="A137" s="4"/>
      <c r="B137" s="5" t="s">
        <v>317</v>
      </c>
      <c r="C137" s="4" t="s">
        <v>170</v>
      </c>
      <c r="D137" s="126"/>
      <c r="E137" s="33">
        <v>100</v>
      </c>
      <c r="F137" s="4"/>
      <c r="G137" s="33">
        <v>100</v>
      </c>
      <c r="H137" s="33">
        <v>100</v>
      </c>
      <c r="I137" s="4"/>
      <c r="J137" s="33">
        <v>100</v>
      </c>
    </row>
    <row r="139" spans="1:11" ht="15" customHeight="1">
      <c r="A139" s="120" t="s">
        <v>26</v>
      </c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ht="15">
      <c r="K140" s="3" t="s">
        <v>3</v>
      </c>
    </row>
    <row r="141" spans="1:11" ht="15" customHeight="1">
      <c r="A141" s="109" t="s">
        <v>5</v>
      </c>
      <c r="B141" s="109" t="s">
        <v>80</v>
      </c>
      <c r="C141" s="109"/>
      <c r="D141" s="115" t="s">
        <v>81</v>
      </c>
      <c r="E141" s="117"/>
      <c r="F141" s="109" t="s">
        <v>82</v>
      </c>
      <c r="G141" s="109"/>
      <c r="H141" s="109" t="s">
        <v>103</v>
      </c>
      <c r="I141" s="109"/>
      <c r="J141" s="109" t="s">
        <v>104</v>
      </c>
      <c r="K141" s="109"/>
    </row>
    <row r="142" spans="1:11" ht="30">
      <c r="A142" s="109"/>
      <c r="B142" s="4" t="s">
        <v>6</v>
      </c>
      <c r="C142" s="4" t="s">
        <v>7</v>
      </c>
      <c r="D142" s="4" t="s">
        <v>6</v>
      </c>
      <c r="E142" s="4" t="s">
        <v>7</v>
      </c>
      <c r="F142" s="4" t="s">
        <v>6</v>
      </c>
      <c r="G142" s="4" t="s">
        <v>7</v>
      </c>
      <c r="H142" s="4" t="s">
        <v>6</v>
      </c>
      <c r="I142" s="4" t="s">
        <v>7</v>
      </c>
      <c r="J142" s="4" t="s">
        <v>6</v>
      </c>
      <c r="K142" s="4" t="s">
        <v>7</v>
      </c>
    </row>
    <row r="143" spans="1:11" ht="15">
      <c r="A143" s="4">
        <v>1</v>
      </c>
      <c r="B143" s="4">
        <v>2</v>
      </c>
      <c r="C143" s="4">
        <v>3</v>
      </c>
      <c r="D143" s="4">
        <v>4</v>
      </c>
      <c r="E143" s="4">
        <v>5</v>
      </c>
      <c r="F143" s="4">
        <v>6</v>
      </c>
      <c r="G143" s="4">
        <v>7</v>
      </c>
      <c r="H143" s="4">
        <v>8</v>
      </c>
      <c r="I143" s="4">
        <v>9</v>
      </c>
      <c r="J143" s="4">
        <v>10</v>
      </c>
      <c r="K143" s="4">
        <v>11</v>
      </c>
    </row>
    <row r="144" spans="1:11" ht="15">
      <c r="A144" s="23"/>
      <c r="C144" s="4" t="s">
        <v>9</v>
      </c>
      <c r="D144" s="4" t="s">
        <v>9</v>
      </c>
      <c r="E144" s="4" t="s">
        <v>9</v>
      </c>
      <c r="F144" s="4" t="s">
        <v>9</v>
      </c>
      <c r="G144" s="4" t="s">
        <v>9</v>
      </c>
      <c r="H144" s="4" t="s">
        <v>9</v>
      </c>
      <c r="I144" s="4" t="s">
        <v>9</v>
      </c>
      <c r="J144" s="4" t="s">
        <v>9</v>
      </c>
      <c r="K144" s="4" t="s">
        <v>9</v>
      </c>
    </row>
    <row r="145" spans="1:11" ht="15">
      <c r="A145" s="4" t="s">
        <v>12</v>
      </c>
      <c r="B145" s="4" t="s">
        <v>9</v>
      </c>
      <c r="C145" s="4" t="s">
        <v>9</v>
      </c>
      <c r="D145" s="4" t="s">
        <v>9</v>
      </c>
      <c r="E145" s="4" t="s">
        <v>9</v>
      </c>
      <c r="F145" s="4" t="s">
        <v>9</v>
      </c>
      <c r="G145" s="4" t="s">
        <v>9</v>
      </c>
      <c r="H145" s="4" t="s">
        <v>9</v>
      </c>
      <c r="I145" s="4" t="s">
        <v>9</v>
      </c>
      <c r="J145" s="4" t="s">
        <v>9</v>
      </c>
      <c r="K145" s="4" t="s">
        <v>9</v>
      </c>
    </row>
    <row r="146" spans="1:11" ht="120">
      <c r="A146" s="6" t="s">
        <v>27</v>
      </c>
      <c r="B146" s="4" t="s">
        <v>11</v>
      </c>
      <c r="C146" s="4" t="s">
        <v>9</v>
      </c>
      <c r="D146" s="4" t="s">
        <v>11</v>
      </c>
      <c r="E146" s="4" t="s">
        <v>9</v>
      </c>
      <c r="F146" s="4" t="s">
        <v>9</v>
      </c>
      <c r="G146" s="4" t="s">
        <v>9</v>
      </c>
      <c r="H146" s="4" t="s">
        <v>9</v>
      </c>
      <c r="I146" s="4" t="s">
        <v>9</v>
      </c>
      <c r="J146" s="4" t="s">
        <v>11</v>
      </c>
      <c r="K146" s="4" t="s">
        <v>9</v>
      </c>
    </row>
    <row r="149" spans="1:14" ht="15" customHeight="1">
      <c r="A149" s="120" t="s">
        <v>28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1" spans="1:14" ht="15" customHeight="1">
      <c r="A151" s="109" t="s">
        <v>55</v>
      </c>
      <c r="B151" s="109" t="s">
        <v>29</v>
      </c>
      <c r="C151" s="115" t="s">
        <v>80</v>
      </c>
      <c r="D151" s="116"/>
      <c r="E151" s="116"/>
      <c r="F151" s="117"/>
      <c r="G151" s="109" t="s">
        <v>114</v>
      </c>
      <c r="H151" s="109"/>
      <c r="I151" s="109"/>
      <c r="J151" s="109"/>
      <c r="K151" s="109" t="s">
        <v>115</v>
      </c>
      <c r="L151" s="109"/>
      <c r="M151" s="115" t="s">
        <v>116</v>
      </c>
      <c r="N151" s="117"/>
    </row>
    <row r="152" spans="1:14" ht="30.75" customHeight="1">
      <c r="A152" s="109"/>
      <c r="B152" s="109"/>
      <c r="C152" s="109" t="s">
        <v>6</v>
      </c>
      <c r="D152" s="109"/>
      <c r="E152" s="109" t="s">
        <v>7</v>
      </c>
      <c r="F152" s="109"/>
      <c r="G152" s="109" t="s">
        <v>6</v>
      </c>
      <c r="H152" s="109"/>
      <c r="I152" s="109" t="s">
        <v>7</v>
      </c>
      <c r="J152" s="109"/>
      <c r="K152" s="109" t="s">
        <v>6</v>
      </c>
      <c r="L152" s="109" t="s">
        <v>7</v>
      </c>
      <c r="M152" s="109" t="s">
        <v>6</v>
      </c>
      <c r="N152" s="109" t="s">
        <v>7</v>
      </c>
    </row>
    <row r="153" spans="1:14" ht="30">
      <c r="A153" s="109"/>
      <c r="B153" s="109"/>
      <c r="C153" s="4" t="s">
        <v>58</v>
      </c>
      <c r="D153" s="4" t="s">
        <v>59</v>
      </c>
      <c r="E153" s="4" t="s">
        <v>58</v>
      </c>
      <c r="F153" s="4" t="s">
        <v>59</v>
      </c>
      <c r="G153" s="4" t="s">
        <v>58</v>
      </c>
      <c r="H153" s="4" t="s">
        <v>59</v>
      </c>
      <c r="I153" s="4" t="s">
        <v>58</v>
      </c>
      <c r="J153" s="4" t="s">
        <v>59</v>
      </c>
      <c r="K153" s="109"/>
      <c r="L153" s="109"/>
      <c r="M153" s="109"/>
      <c r="N153" s="109"/>
    </row>
    <row r="154" spans="1:14" ht="15">
      <c r="A154" s="4">
        <v>1</v>
      </c>
      <c r="B154" s="4">
        <v>2</v>
      </c>
      <c r="C154" s="4">
        <v>3</v>
      </c>
      <c r="D154" s="4">
        <v>4</v>
      </c>
      <c r="E154" s="4">
        <v>5</v>
      </c>
      <c r="F154" s="4">
        <v>6</v>
      </c>
      <c r="G154" s="4">
        <v>7</v>
      </c>
      <c r="H154" s="4">
        <v>8</v>
      </c>
      <c r="I154" s="4">
        <v>9</v>
      </c>
      <c r="J154" s="4">
        <v>10</v>
      </c>
      <c r="K154" s="4">
        <v>11</v>
      </c>
      <c r="L154" s="4">
        <v>12</v>
      </c>
      <c r="M154" s="4">
        <v>13</v>
      </c>
      <c r="N154" s="4">
        <v>14</v>
      </c>
    </row>
    <row r="155" spans="1:14" ht="15">
      <c r="A155" s="4" t="s">
        <v>9</v>
      </c>
      <c r="B155" s="5"/>
      <c r="C155" s="4"/>
      <c r="D155" s="5"/>
      <c r="E155" s="5"/>
      <c r="F155" s="5"/>
      <c r="G155" s="4"/>
      <c r="H155" s="5"/>
      <c r="I155" s="5"/>
      <c r="J155" s="5"/>
      <c r="K155" s="4"/>
      <c r="L155" s="5"/>
      <c r="M155" s="4"/>
      <c r="N155" s="5"/>
    </row>
    <row r="156" spans="1:14" ht="15">
      <c r="A156" s="4" t="s">
        <v>9</v>
      </c>
      <c r="B156" s="4" t="s">
        <v>12</v>
      </c>
      <c r="C156" s="4">
        <f>SUM(C155:C155)</f>
        <v>0</v>
      </c>
      <c r="D156" s="4" t="s">
        <v>9</v>
      </c>
      <c r="E156" s="4" t="s">
        <v>9</v>
      </c>
      <c r="F156" s="4" t="s">
        <v>9</v>
      </c>
      <c r="G156" s="4">
        <f>SUM(G155:G155)</f>
        <v>0</v>
      </c>
      <c r="H156" s="4" t="s">
        <v>9</v>
      </c>
      <c r="I156" s="4" t="s">
        <v>9</v>
      </c>
      <c r="J156" s="4" t="s">
        <v>9</v>
      </c>
      <c r="K156" s="4">
        <f>SUM(K155:K155)</f>
        <v>0</v>
      </c>
      <c r="L156" s="4" t="s">
        <v>9</v>
      </c>
      <c r="M156" s="4">
        <f>SUM(M155:M155)</f>
        <v>0</v>
      </c>
      <c r="N156" s="4" t="s">
        <v>9</v>
      </c>
    </row>
    <row r="157" spans="1:14" ht="45">
      <c r="A157" s="4" t="s">
        <v>9</v>
      </c>
      <c r="B157" s="4" t="s">
        <v>30</v>
      </c>
      <c r="C157" s="4" t="s">
        <v>11</v>
      </c>
      <c r="D157" s="4" t="s">
        <v>11</v>
      </c>
      <c r="E157" s="4" t="s">
        <v>9</v>
      </c>
      <c r="F157" s="4" t="s">
        <v>9</v>
      </c>
      <c r="G157" s="4" t="s">
        <v>11</v>
      </c>
      <c r="H157" s="4" t="s">
        <v>11</v>
      </c>
      <c r="I157" s="4" t="s">
        <v>9</v>
      </c>
      <c r="J157" s="4" t="s">
        <v>9</v>
      </c>
      <c r="K157" s="4" t="s">
        <v>11</v>
      </c>
      <c r="L157" s="4" t="s">
        <v>9</v>
      </c>
      <c r="M157" s="4" t="s">
        <v>11</v>
      </c>
      <c r="N157" s="4" t="s">
        <v>9</v>
      </c>
    </row>
    <row r="160" spans="1:12" ht="15" customHeight="1">
      <c r="A160" s="114" t="s">
        <v>74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1:12" ht="15" customHeight="1">
      <c r="A161" s="114" t="s">
        <v>117</v>
      </c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ht="15">
      <c r="L162" s="1" t="s">
        <v>3</v>
      </c>
    </row>
    <row r="163" spans="1:12" ht="21.75" customHeight="1">
      <c r="A163" s="109" t="s">
        <v>17</v>
      </c>
      <c r="B163" s="109" t="s">
        <v>31</v>
      </c>
      <c r="C163" s="109" t="s">
        <v>32</v>
      </c>
      <c r="D163" s="115" t="s">
        <v>80</v>
      </c>
      <c r="E163" s="116"/>
      <c r="F163" s="117"/>
      <c r="G163" s="109" t="s">
        <v>81</v>
      </c>
      <c r="H163" s="109"/>
      <c r="I163" s="109"/>
      <c r="J163" s="109" t="s">
        <v>82</v>
      </c>
      <c r="K163" s="109"/>
      <c r="L163" s="109"/>
    </row>
    <row r="164" spans="1:12" ht="30">
      <c r="A164" s="109"/>
      <c r="B164" s="109"/>
      <c r="C164" s="109"/>
      <c r="D164" s="4" t="s">
        <v>6</v>
      </c>
      <c r="E164" s="4" t="s">
        <v>7</v>
      </c>
      <c r="F164" s="4" t="s">
        <v>60</v>
      </c>
      <c r="G164" s="4" t="s">
        <v>6</v>
      </c>
      <c r="H164" s="4" t="s">
        <v>7</v>
      </c>
      <c r="I164" s="4" t="s">
        <v>52</v>
      </c>
      <c r="J164" s="4" t="s">
        <v>6</v>
      </c>
      <c r="K164" s="4" t="s">
        <v>7</v>
      </c>
      <c r="L164" s="4" t="s">
        <v>61</v>
      </c>
    </row>
    <row r="165" spans="1:12" ht="15">
      <c r="A165" s="4">
        <v>1</v>
      </c>
      <c r="B165" s="4">
        <v>2</v>
      </c>
      <c r="C165" s="4">
        <v>3</v>
      </c>
      <c r="D165" s="4">
        <v>4</v>
      </c>
      <c r="E165" s="4">
        <v>5</v>
      </c>
      <c r="F165" s="4">
        <v>6</v>
      </c>
      <c r="G165" s="4">
        <v>7</v>
      </c>
      <c r="H165" s="4">
        <v>8</v>
      </c>
      <c r="I165" s="4">
        <v>9</v>
      </c>
      <c r="J165" s="4">
        <v>10</v>
      </c>
      <c r="K165" s="4">
        <v>11</v>
      </c>
      <c r="L165" s="4">
        <v>12</v>
      </c>
    </row>
    <row r="166" spans="1:12" ht="15">
      <c r="A166" s="4" t="s">
        <v>9</v>
      </c>
      <c r="B166" s="5" t="s">
        <v>9</v>
      </c>
      <c r="C166" s="5" t="s">
        <v>9</v>
      </c>
      <c r="D166" s="5" t="s">
        <v>9</v>
      </c>
      <c r="E166" s="5" t="s">
        <v>9</v>
      </c>
      <c r="F166" s="5" t="s">
        <v>9</v>
      </c>
      <c r="G166" s="5" t="s">
        <v>9</v>
      </c>
      <c r="H166" s="5" t="s">
        <v>9</v>
      </c>
      <c r="I166" s="5" t="s">
        <v>9</v>
      </c>
      <c r="J166" s="5" t="s">
        <v>9</v>
      </c>
      <c r="K166" s="5" t="s">
        <v>9</v>
      </c>
      <c r="L166" s="5" t="s">
        <v>9</v>
      </c>
    </row>
    <row r="167" spans="1:12" ht="15">
      <c r="A167" s="4" t="s">
        <v>9</v>
      </c>
      <c r="B167" s="4" t="s">
        <v>12</v>
      </c>
      <c r="C167" s="5" t="s">
        <v>9</v>
      </c>
      <c r="D167" s="5" t="s">
        <v>9</v>
      </c>
      <c r="E167" s="5" t="s">
        <v>9</v>
      </c>
      <c r="F167" s="5" t="s">
        <v>9</v>
      </c>
      <c r="G167" s="5" t="s">
        <v>9</v>
      </c>
      <c r="H167" s="5" t="s">
        <v>9</v>
      </c>
      <c r="I167" s="5" t="s">
        <v>9</v>
      </c>
      <c r="J167" s="5" t="s">
        <v>9</v>
      </c>
      <c r="K167" s="5" t="s">
        <v>9</v>
      </c>
      <c r="L167" s="5" t="s">
        <v>9</v>
      </c>
    </row>
    <row r="169" spans="1:9" ht="15" customHeight="1">
      <c r="A169" s="120" t="s">
        <v>118</v>
      </c>
      <c r="B169" s="120"/>
      <c r="C169" s="120"/>
      <c r="D169" s="120"/>
      <c r="E169" s="120"/>
      <c r="F169" s="120"/>
      <c r="G169" s="120"/>
      <c r="H169" s="120"/>
      <c r="I169" s="120"/>
    </row>
    <row r="170" ht="15">
      <c r="I170" s="3" t="s">
        <v>3</v>
      </c>
    </row>
    <row r="171" spans="1:9" ht="21.75" customHeight="1">
      <c r="A171" s="109" t="s">
        <v>55</v>
      </c>
      <c r="B171" s="109" t="s">
        <v>31</v>
      </c>
      <c r="C171" s="109" t="s">
        <v>32</v>
      </c>
      <c r="D171" s="115" t="s">
        <v>103</v>
      </c>
      <c r="E171" s="116"/>
      <c r="F171" s="117"/>
      <c r="G171" s="109" t="s">
        <v>104</v>
      </c>
      <c r="H171" s="109"/>
      <c r="I171" s="109"/>
    </row>
    <row r="172" spans="1:9" ht="33" customHeight="1">
      <c r="A172" s="109"/>
      <c r="B172" s="109"/>
      <c r="C172" s="109"/>
      <c r="D172" s="4" t="s">
        <v>6</v>
      </c>
      <c r="E172" s="4" t="s">
        <v>7</v>
      </c>
      <c r="F172" s="4" t="s">
        <v>60</v>
      </c>
      <c r="G172" s="4" t="s">
        <v>6</v>
      </c>
      <c r="H172" s="4" t="s">
        <v>7</v>
      </c>
      <c r="I172" s="4" t="s">
        <v>52</v>
      </c>
    </row>
    <row r="173" spans="1:9" ht="15">
      <c r="A173" s="4">
        <v>1</v>
      </c>
      <c r="B173" s="4">
        <v>2</v>
      </c>
      <c r="C173" s="4">
        <v>3</v>
      </c>
      <c r="D173" s="4">
        <v>4</v>
      </c>
      <c r="E173" s="4">
        <v>5</v>
      </c>
      <c r="F173" s="4">
        <v>6</v>
      </c>
      <c r="G173" s="4">
        <v>7</v>
      </c>
      <c r="H173" s="4">
        <v>8</v>
      </c>
      <c r="I173" s="4">
        <v>9</v>
      </c>
    </row>
    <row r="174" spans="1:9" ht="15">
      <c r="A174" s="4" t="s">
        <v>9</v>
      </c>
      <c r="B174" s="5" t="s">
        <v>9</v>
      </c>
      <c r="C174" s="5" t="s">
        <v>9</v>
      </c>
      <c r="D174" s="5" t="s">
        <v>9</v>
      </c>
      <c r="E174" s="5" t="s">
        <v>9</v>
      </c>
      <c r="F174" s="5" t="s">
        <v>9</v>
      </c>
      <c r="G174" s="5" t="s">
        <v>9</v>
      </c>
      <c r="H174" s="5" t="s">
        <v>9</v>
      </c>
      <c r="I174" s="5" t="s">
        <v>9</v>
      </c>
    </row>
    <row r="175" spans="1:9" ht="15">
      <c r="A175" s="4" t="s">
        <v>9</v>
      </c>
      <c r="B175" s="4" t="s">
        <v>12</v>
      </c>
      <c r="C175" s="5" t="s">
        <v>9</v>
      </c>
      <c r="D175" s="5" t="s">
        <v>9</v>
      </c>
      <c r="E175" s="5" t="s">
        <v>9</v>
      </c>
      <c r="F175" s="5" t="s">
        <v>9</v>
      </c>
      <c r="G175" s="5" t="s">
        <v>9</v>
      </c>
      <c r="H175" s="5" t="s">
        <v>9</v>
      </c>
      <c r="I175" s="5" t="s">
        <v>9</v>
      </c>
    </row>
    <row r="178" spans="1:13" ht="15" customHeight="1">
      <c r="A178" s="120" t="s">
        <v>119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ht="15">
      <c r="M179" s="3" t="s">
        <v>3</v>
      </c>
    </row>
    <row r="180" spans="1:13" ht="27" customHeight="1">
      <c r="A180" s="123" t="s">
        <v>63</v>
      </c>
      <c r="B180" s="123" t="s">
        <v>62</v>
      </c>
      <c r="C180" s="109" t="s">
        <v>33</v>
      </c>
      <c r="D180" s="115" t="s">
        <v>80</v>
      </c>
      <c r="E180" s="117"/>
      <c r="F180" s="109" t="s">
        <v>81</v>
      </c>
      <c r="G180" s="109"/>
      <c r="H180" s="109" t="s">
        <v>82</v>
      </c>
      <c r="I180" s="109"/>
      <c r="J180" s="109" t="s">
        <v>103</v>
      </c>
      <c r="K180" s="109"/>
      <c r="L180" s="109" t="s">
        <v>104</v>
      </c>
      <c r="M180" s="109"/>
    </row>
    <row r="181" spans="1:13" ht="124.5" customHeight="1">
      <c r="A181" s="124"/>
      <c r="B181" s="124"/>
      <c r="C181" s="109"/>
      <c r="D181" s="4" t="s">
        <v>35</v>
      </c>
      <c r="E181" s="4" t="s">
        <v>34</v>
      </c>
      <c r="F181" s="4" t="s">
        <v>35</v>
      </c>
      <c r="G181" s="4" t="s">
        <v>34</v>
      </c>
      <c r="H181" s="4" t="s">
        <v>35</v>
      </c>
      <c r="I181" s="4" t="s">
        <v>34</v>
      </c>
      <c r="J181" s="4" t="s">
        <v>35</v>
      </c>
      <c r="K181" s="4" t="s">
        <v>34</v>
      </c>
      <c r="L181" s="4" t="s">
        <v>35</v>
      </c>
      <c r="M181" s="4" t="s">
        <v>34</v>
      </c>
    </row>
    <row r="182" spans="1:13" ht="15">
      <c r="A182" s="4">
        <v>1</v>
      </c>
      <c r="B182" s="4">
        <v>2</v>
      </c>
      <c r="C182" s="4">
        <v>3</v>
      </c>
      <c r="D182" s="4">
        <v>4</v>
      </c>
      <c r="E182" s="4">
        <v>5</v>
      </c>
      <c r="F182" s="4">
        <v>6</v>
      </c>
      <c r="G182" s="4">
        <v>7</v>
      </c>
      <c r="H182" s="4">
        <v>8</v>
      </c>
      <c r="I182" s="4">
        <v>9</v>
      </c>
      <c r="J182" s="4">
        <v>10</v>
      </c>
      <c r="K182" s="4">
        <v>11</v>
      </c>
      <c r="L182" s="4">
        <v>12</v>
      </c>
      <c r="M182" s="4">
        <v>13</v>
      </c>
    </row>
    <row r="183" spans="1:13" ht="15">
      <c r="A183" s="4" t="s">
        <v>9</v>
      </c>
      <c r="B183" s="4" t="s">
        <v>9</v>
      </c>
      <c r="C183" s="4" t="s">
        <v>9</v>
      </c>
      <c r="D183" s="4" t="s">
        <v>9</v>
      </c>
      <c r="E183" s="4" t="s">
        <v>9</v>
      </c>
      <c r="F183" s="4" t="s">
        <v>9</v>
      </c>
      <c r="G183" s="4" t="s">
        <v>9</v>
      </c>
      <c r="H183" s="4" t="s">
        <v>9</v>
      </c>
      <c r="I183" s="4" t="s">
        <v>9</v>
      </c>
      <c r="J183" s="4" t="s">
        <v>9</v>
      </c>
      <c r="K183" s="4" t="s">
        <v>9</v>
      </c>
      <c r="L183" s="4" t="s">
        <v>9</v>
      </c>
      <c r="M183" s="4" t="s">
        <v>9</v>
      </c>
    </row>
    <row r="184" spans="1:13" ht="15">
      <c r="A184" s="4" t="s">
        <v>9</v>
      </c>
      <c r="B184" s="4" t="s">
        <v>9</v>
      </c>
      <c r="C184" s="4" t="s">
        <v>9</v>
      </c>
      <c r="D184" s="4" t="s">
        <v>9</v>
      </c>
      <c r="E184" s="4" t="s">
        <v>9</v>
      </c>
      <c r="F184" s="4" t="s">
        <v>9</v>
      </c>
      <c r="G184" s="4" t="s">
        <v>9</v>
      </c>
      <c r="H184" s="4" t="s">
        <v>9</v>
      </c>
      <c r="I184" s="4" t="s">
        <v>9</v>
      </c>
      <c r="J184" s="4" t="s">
        <v>9</v>
      </c>
      <c r="K184" s="4" t="s">
        <v>9</v>
      </c>
      <c r="L184" s="4" t="s">
        <v>9</v>
      </c>
      <c r="M184" s="4" t="s">
        <v>9</v>
      </c>
    </row>
    <row r="187" spans="1:10" ht="48" customHeight="1">
      <c r="A187" s="114" t="s">
        <v>187</v>
      </c>
      <c r="B187" s="114"/>
      <c r="C187" s="114"/>
      <c r="D187" s="114"/>
      <c r="E187" s="114"/>
      <c r="F187" s="114"/>
      <c r="G187" s="114"/>
      <c r="H187" s="114"/>
      <c r="I187" s="114"/>
      <c r="J187" s="114"/>
    </row>
    <row r="188" spans="1:13" ht="48" customHeight="1">
      <c r="A188" s="110" t="s">
        <v>188</v>
      </c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1:10" ht="15" customHeight="1">
      <c r="A189" s="114" t="s">
        <v>176</v>
      </c>
      <c r="B189" s="114"/>
      <c r="C189" s="114"/>
      <c r="D189" s="114"/>
      <c r="E189" s="114"/>
      <c r="F189" s="114"/>
      <c r="G189" s="114"/>
      <c r="H189" s="114"/>
      <c r="I189" s="114"/>
      <c r="J189" s="114"/>
    </row>
    <row r="190" spans="1:10" ht="15" customHeight="1">
      <c r="A190" s="114" t="s">
        <v>179</v>
      </c>
      <c r="B190" s="114"/>
      <c r="C190" s="114"/>
      <c r="D190" s="114"/>
      <c r="E190" s="114"/>
      <c r="F190" s="114"/>
      <c r="G190" s="114"/>
      <c r="H190" s="114"/>
      <c r="I190" s="114"/>
      <c r="J190" s="114"/>
    </row>
    <row r="191" ht="15">
      <c r="J191" s="3" t="s">
        <v>3</v>
      </c>
    </row>
    <row r="192" spans="1:10" ht="72.75" customHeight="1">
      <c r="A192" s="109" t="s">
        <v>36</v>
      </c>
      <c r="B192" s="109" t="s">
        <v>5</v>
      </c>
      <c r="C192" s="109" t="s">
        <v>37</v>
      </c>
      <c r="D192" s="109" t="s">
        <v>64</v>
      </c>
      <c r="E192" s="109" t="s">
        <v>38</v>
      </c>
      <c r="F192" s="109" t="s">
        <v>39</v>
      </c>
      <c r="G192" s="109" t="s">
        <v>65</v>
      </c>
      <c r="H192" s="109" t="s">
        <v>40</v>
      </c>
      <c r="I192" s="109"/>
      <c r="J192" s="109" t="s">
        <v>66</v>
      </c>
    </row>
    <row r="193" spans="1:10" ht="30">
      <c r="A193" s="109"/>
      <c r="B193" s="109"/>
      <c r="C193" s="109"/>
      <c r="D193" s="109"/>
      <c r="E193" s="109"/>
      <c r="F193" s="109"/>
      <c r="G193" s="109"/>
      <c r="H193" s="4" t="s">
        <v>41</v>
      </c>
      <c r="I193" s="4" t="s">
        <v>42</v>
      </c>
      <c r="J193" s="109"/>
    </row>
    <row r="194" spans="1:10" ht="15">
      <c r="A194" s="4">
        <v>1</v>
      </c>
      <c r="B194" s="4">
        <v>2</v>
      </c>
      <c r="C194" s="4">
        <v>3</v>
      </c>
      <c r="D194" s="4">
        <v>4</v>
      </c>
      <c r="E194" s="4">
        <v>5</v>
      </c>
      <c r="F194" s="4">
        <v>6</v>
      </c>
      <c r="G194" s="4">
        <v>7</v>
      </c>
      <c r="H194" s="4">
        <v>8</v>
      </c>
      <c r="I194" s="4">
        <v>9</v>
      </c>
      <c r="J194" s="4">
        <v>10</v>
      </c>
    </row>
    <row r="195" spans="1:10" ht="15">
      <c r="A195" s="4" t="s">
        <v>137</v>
      </c>
      <c r="B195" s="5" t="s">
        <v>305</v>
      </c>
      <c r="C195" s="40">
        <f>C48</f>
        <v>5320</v>
      </c>
      <c r="D195" s="47">
        <v>5214</v>
      </c>
      <c r="E195" s="41">
        <v>0</v>
      </c>
      <c r="F195" s="41">
        <v>0</v>
      </c>
      <c r="G195" s="41">
        <f>F195-E195</f>
        <v>0</v>
      </c>
      <c r="H195" s="41"/>
      <c r="I195" s="41"/>
      <c r="J195" s="41">
        <f>D195+F195</f>
        <v>5214</v>
      </c>
    </row>
    <row r="196" spans="1:10" ht="15">
      <c r="A196" s="4" t="s">
        <v>138</v>
      </c>
      <c r="B196" s="5" t="s">
        <v>306</v>
      </c>
      <c r="C196" s="40">
        <f>C49</f>
        <v>772600</v>
      </c>
      <c r="D196" s="47">
        <v>771566</v>
      </c>
      <c r="E196" s="41">
        <v>0</v>
      </c>
      <c r="F196" s="41">
        <v>0</v>
      </c>
      <c r="G196" s="41">
        <f>F196-E196</f>
        <v>0</v>
      </c>
      <c r="H196" s="41"/>
      <c r="I196" s="41"/>
      <c r="J196" s="41">
        <f>D196+F196</f>
        <v>771566</v>
      </c>
    </row>
    <row r="197" spans="1:10" ht="15">
      <c r="A197" s="4" t="s">
        <v>9</v>
      </c>
      <c r="B197" s="4" t="s">
        <v>12</v>
      </c>
      <c r="C197" s="40">
        <f aca="true" t="shared" si="1" ref="C197:J197">SUM(C195:C196)</f>
        <v>777920</v>
      </c>
      <c r="D197" s="47">
        <f t="shared" si="1"/>
        <v>776780</v>
      </c>
      <c r="E197" s="47">
        <f t="shared" si="1"/>
        <v>0</v>
      </c>
      <c r="F197" s="43">
        <f t="shared" si="1"/>
        <v>0</v>
      </c>
      <c r="G197" s="47">
        <f t="shared" si="1"/>
        <v>0</v>
      </c>
      <c r="H197" s="43">
        <f t="shared" si="1"/>
        <v>0</v>
      </c>
      <c r="I197" s="43">
        <f t="shared" si="1"/>
        <v>0</v>
      </c>
      <c r="J197" s="43">
        <f t="shared" si="1"/>
        <v>776780</v>
      </c>
    </row>
    <row r="200" spans="1:12" ht="15" customHeight="1">
      <c r="A200" s="120" t="s">
        <v>180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ht="15">
      <c r="L201" s="3" t="s">
        <v>3</v>
      </c>
    </row>
    <row r="202" spans="1:12" ht="15">
      <c r="A202" s="109" t="s">
        <v>36</v>
      </c>
      <c r="B202" s="109" t="s">
        <v>5</v>
      </c>
      <c r="C202" s="115" t="s">
        <v>178</v>
      </c>
      <c r="D202" s="116"/>
      <c r="E202" s="116"/>
      <c r="F202" s="116"/>
      <c r="G202" s="117"/>
      <c r="H202" s="109" t="s">
        <v>115</v>
      </c>
      <c r="I202" s="109"/>
      <c r="J202" s="109"/>
      <c r="K202" s="109"/>
      <c r="L202" s="109"/>
    </row>
    <row r="203" spans="1:12" ht="102" customHeight="1">
      <c r="A203" s="109"/>
      <c r="B203" s="109"/>
      <c r="C203" s="109" t="s">
        <v>43</v>
      </c>
      <c r="D203" s="109" t="s">
        <v>44</v>
      </c>
      <c r="E203" s="109" t="s">
        <v>45</v>
      </c>
      <c r="F203" s="109"/>
      <c r="G203" s="109" t="s">
        <v>67</v>
      </c>
      <c r="H203" s="109" t="s">
        <v>46</v>
      </c>
      <c r="I203" s="109" t="s">
        <v>68</v>
      </c>
      <c r="J203" s="109" t="s">
        <v>45</v>
      </c>
      <c r="K203" s="109"/>
      <c r="L203" s="109" t="s">
        <v>69</v>
      </c>
    </row>
    <row r="204" spans="1:12" ht="30">
      <c r="A204" s="109"/>
      <c r="B204" s="109"/>
      <c r="C204" s="109"/>
      <c r="D204" s="109"/>
      <c r="E204" s="4" t="s">
        <v>41</v>
      </c>
      <c r="F204" s="4" t="s">
        <v>42</v>
      </c>
      <c r="G204" s="109"/>
      <c r="H204" s="109"/>
      <c r="I204" s="109"/>
      <c r="J204" s="4" t="s">
        <v>41</v>
      </c>
      <c r="K204" s="4" t="s">
        <v>42</v>
      </c>
      <c r="L204" s="109"/>
    </row>
    <row r="205" spans="1:12" ht="15">
      <c r="A205" s="4">
        <v>1</v>
      </c>
      <c r="B205" s="4">
        <v>2</v>
      </c>
      <c r="C205" s="4">
        <v>3</v>
      </c>
      <c r="D205" s="4">
        <v>4</v>
      </c>
      <c r="E205" s="4">
        <v>5</v>
      </c>
      <c r="F205" s="4">
        <v>6</v>
      </c>
      <c r="G205" s="4">
        <v>7</v>
      </c>
      <c r="H205" s="4">
        <v>8</v>
      </c>
      <c r="I205" s="4">
        <v>9</v>
      </c>
      <c r="J205" s="4">
        <v>10</v>
      </c>
      <c r="K205" s="4">
        <v>11</v>
      </c>
      <c r="L205" s="4">
        <v>12</v>
      </c>
    </row>
    <row r="206" spans="1:12" ht="15">
      <c r="A206" s="20">
        <v>2240</v>
      </c>
      <c r="B206" s="18" t="s">
        <v>125</v>
      </c>
      <c r="C206" s="40">
        <f>J48</f>
        <v>4300</v>
      </c>
      <c r="D206" s="41">
        <f>F195</f>
        <v>0</v>
      </c>
      <c r="E206" s="41">
        <f>D206</f>
        <v>0</v>
      </c>
      <c r="F206" s="41"/>
      <c r="G206" s="41">
        <f>C206-E206</f>
        <v>4300</v>
      </c>
      <c r="H206" s="41">
        <f>N48</f>
        <v>6500</v>
      </c>
      <c r="I206" s="41">
        <f>D206-E206-F206</f>
        <v>0</v>
      </c>
      <c r="J206" s="41"/>
      <c r="K206" s="41"/>
      <c r="L206" s="41">
        <f>H206-I206</f>
        <v>6500</v>
      </c>
    </row>
    <row r="207" spans="1:12" ht="15">
      <c r="A207" s="20">
        <v>2700</v>
      </c>
      <c r="B207" s="5" t="s">
        <v>306</v>
      </c>
      <c r="C207" s="40">
        <f>J49</f>
        <v>757000</v>
      </c>
      <c r="D207" s="41">
        <f>F196</f>
        <v>0</v>
      </c>
      <c r="E207" s="41">
        <f>D207</f>
        <v>0</v>
      </c>
      <c r="F207" s="41"/>
      <c r="G207" s="41">
        <f>C207-E207</f>
        <v>757000</v>
      </c>
      <c r="H207" s="41">
        <f>N49</f>
        <v>874900</v>
      </c>
      <c r="I207" s="41">
        <f>D207-E207-F207</f>
        <v>0</v>
      </c>
      <c r="J207" s="41"/>
      <c r="K207" s="41"/>
      <c r="L207" s="41">
        <f>H207-I207</f>
        <v>874900</v>
      </c>
    </row>
    <row r="208" spans="1:15" ht="15">
      <c r="A208" s="4" t="s">
        <v>9</v>
      </c>
      <c r="B208" s="4" t="s">
        <v>12</v>
      </c>
      <c r="C208" s="40">
        <f aca="true" t="shared" si="2" ref="C208:L208">SUM(C206:C207)</f>
        <v>761300</v>
      </c>
      <c r="D208" s="40">
        <f t="shared" si="2"/>
        <v>0</v>
      </c>
      <c r="E208" s="40">
        <f t="shared" si="2"/>
        <v>0</v>
      </c>
      <c r="F208" s="40">
        <f t="shared" si="2"/>
        <v>0</v>
      </c>
      <c r="G208" s="40">
        <f t="shared" si="2"/>
        <v>761300</v>
      </c>
      <c r="H208" s="41">
        <f t="shared" si="2"/>
        <v>881400</v>
      </c>
      <c r="I208" s="41">
        <f t="shared" si="2"/>
        <v>0</v>
      </c>
      <c r="J208" s="41">
        <f t="shared" si="2"/>
        <v>0</v>
      </c>
      <c r="K208" s="41">
        <f t="shared" si="2"/>
        <v>0</v>
      </c>
      <c r="L208" s="41">
        <f t="shared" si="2"/>
        <v>881400</v>
      </c>
      <c r="O208" s="21"/>
    </row>
    <row r="211" spans="1:9" ht="15" customHeight="1">
      <c r="A211" s="120" t="s">
        <v>181</v>
      </c>
      <c r="B211" s="120"/>
      <c r="C211" s="120"/>
      <c r="D211" s="120"/>
      <c r="E211" s="120"/>
      <c r="F211" s="120"/>
      <c r="G211" s="120"/>
      <c r="H211" s="120"/>
      <c r="I211" s="120"/>
    </row>
    <row r="212" ht="15">
      <c r="I212" s="3" t="s">
        <v>3</v>
      </c>
    </row>
    <row r="213" spans="1:9" ht="142.5" customHeight="1">
      <c r="A213" s="4" t="s">
        <v>36</v>
      </c>
      <c r="B213" s="4" t="s">
        <v>5</v>
      </c>
      <c r="C213" s="4" t="s">
        <v>37</v>
      </c>
      <c r="D213" s="4" t="s">
        <v>47</v>
      </c>
      <c r="E213" s="4" t="s">
        <v>182</v>
      </c>
      <c r="F213" s="4" t="s">
        <v>183</v>
      </c>
      <c r="G213" s="4" t="s">
        <v>184</v>
      </c>
      <c r="H213" s="4" t="s">
        <v>48</v>
      </c>
      <c r="I213" s="4" t="s">
        <v>49</v>
      </c>
    </row>
    <row r="214" spans="1:9" ht="12" customHeight="1">
      <c r="A214" s="4">
        <v>1</v>
      </c>
      <c r="B214" s="4">
        <v>2</v>
      </c>
      <c r="C214" s="4">
        <v>3</v>
      </c>
      <c r="D214" s="4">
        <v>4</v>
      </c>
      <c r="E214" s="4">
        <v>5</v>
      </c>
      <c r="F214" s="4">
        <v>6</v>
      </c>
      <c r="G214" s="4">
        <v>7</v>
      </c>
      <c r="H214" s="4">
        <v>8</v>
      </c>
      <c r="I214" s="4">
        <v>9</v>
      </c>
    </row>
    <row r="215" spans="1:9" ht="15">
      <c r="A215" s="20">
        <v>2240</v>
      </c>
      <c r="B215" s="18" t="s">
        <v>125</v>
      </c>
      <c r="C215" s="41">
        <f>C195</f>
        <v>5320</v>
      </c>
      <c r="D215" s="47">
        <v>5214</v>
      </c>
      <c r="E215" s="4">
        <v>0</v>
      </c>
      <c r="F215" s="4">
        <v>0</v>
      </c>
      <c r="G215" s="4">
        <v>0</v>
      </c>
      <c r="H215" s="4"/>
      <c r="I215" s="4"/>
    </row>
    <row r="216" spans="1:9" ht="15">
      <c r="A216" s="20">
        <v>2700</v>
      </c>
      <c r="B216" s="18" t="s">
        <v>129</v>
      </c>
      <c r="C216" s="41">
        <f>C196</f>
        <v>772600</v>
      </c>
      <c r="D216" s="47">
        <v>771566</v>
      </c>
      <c r="E216" s="4">
        <v>0</v>
      </c>
      <c r="F216" s="4">
        <v>0</v>
      </c>
      <c r="G216" s="4">
        <v>0</v>
      </c>
      <c r="H216" s="4" t="s">
        <v>9</v>
      </c>
      <c r="I216" s="4" t="s">
        <v>9</v>
      </c>
    </row>
    <row r="217" spans="1:9" ht="15">
      <c r="A217" s="4" t="s">
        <v>9</v>
      </c>
      <c r="B217" s="4" t="s">
        <v>12</v>
      </c>
      <c r="C217" s="41">
        <f>C215+C216</f>
        <v>777920</v>
      </c>
      <c r="D217" s="41">
        <f>D215+D216</f>
        <v>776780</v>
      </c>
      <c r="E217" s="27">
        <f>E215+E216</f>
        <v>0</v>
      </c>
      <c r="F217" s="27">
        <f>F215+F216</f>
        <v>0</v>
      </c>
      <c r="G217" s="27">
        <f>G215+G216</f>
        <v>0</v>
      </c>
      <c r="H217" s="4" t="s">
        <v>9</v>
      </c>
      <c r="I217" s="4" t="s">
        <v>9</v>
      </c>
    </row>
    <row r="220" spans="1:9" ht="15" customHeight="1">
      <c r="A220" s="133" t="s">
        <v>185</v>
      </c>
      <c r="B220" s="133"/>
      <c r="C220" s="133"/>
      <c r="D220" s="133"/>
      <c r="E220" s="133"/>
      <c r="F220" s="133"/>
      <c r="G220" s="133"/>
      <c r="H220" s="133"/>
      <c r="I220" s="133"/>
    </row>
    <row r="221" spans="1:9" ht="63" customHeight="1">
      <c r="A221" s="110" t="s">
        <v>195</v>
      </c>
      <c r="B221" s="112"/>
      <c r="C221" s="112"/>
      <c r="D221" s="112"/>
      <c r="E221" s="112"/>
      <c r="F221" s="112"/>
      <c r="G221" s="112"/>
      <c r="H221" s="112"/>
      <c r="I221" s="112"/>
    </row>
    <row r="222" spans="1:9" ht="45.75" customHeight="1">
      <c r="A222" s="114" t="s">
        <v>186</v>
      </c>
      <c r="B222" s="114"/>
      <c r="C222" s="114"/>
      <c r="D222" s="114"/>
      <c r="E222" s="114"/>
      <c r="F222" s="114"/>
      <c r="G222" s="114"/>
      <c r="H222" s="114"/>
      <c r="I222" s="114"/>
    </row>
    <row r="223" spans="1:9" ht="87" customHeight="1">
      <c r="A223" s="110" t="s">
        <v>215</v>
      </c>
      <c r="B223" s="113"/>
      <c r="C223" s="113"/>
      <c r="D223" s="113"/>
      <c r="E223" s="113"/>
      <c r="F223" s="113"/>
      <c r="G223" s="113"/>
      <c r="H223" s="113"/>
      <c r="I223" s="113"/>
    </row>
    <row r="224" spans="1:9" s="12" customFormat="1" ht="12.75" customHeight="1">
      <c r="A224" s="128" t="s">
        <v>75</v>
      </c>
      <c r="B224" s="128"/>
      <c r="C224" s="10"/>
      <c r="D224" s="11"/>
      <c r="G224" s="108" t="s">
        <v>78</v>
      </c>
      <c r="H224" s="108"/>
      <c r="I224" s="108"/>
    </row>
    <row r="225" spans="1:9" s="8" customFormat="1" ht="15" customHeight="1">
      <c r="A225" s="9"/>
      <c r="D225" s="7" t="s">
        <v>50</v>
      </c>
      <c r="G225" s="127" t="s">
        <v>51</v>
      </c>
      <c r="H225" s="127"/>
      <c r="I225" s="127"/>
    </row>
    <row r="226" spans="1:9" s="12" customFormat="1" ht="12.75" customHeight="1">
      <c r="A226" s="128" t="s">
        <v>76</v>
      </c>
      <c r="B226" s="128"/>
      <c r="C226" s="10"/>
      <c r="D226" s="11"/>
      <c r="G226" s="108" t="s">
        <v>77</v>
      </c>
      <c r="H226" s="108"/>
      <c r="I226" s="108"/>
    </row>
    <row r="227" spans="1:9" s="8" customFormat="1" ht="15" customHeight="1">
      <c r="A227" s="9"/>
      <c r="D227" s="7" t="s">
        <v>50</v>
      </c>
      <c r="G227" s="127" t="s">
        <v>51</v>
      </c>
      <c r="H227" s="127"/>
      <c r="I227" s="127"/>
    </row>
  </sheetData>
  <sheetProtection/>
  <mergeCells count="174">
    <mergeCell ref="G225:I225"/>
    <mergeCell ref="A226:B226"/>
    <mergeCell ref="G226:I226"/>
    <mergeCell ref="G227:I227"/>
    <mergeCell ref="D106:D107"/>
    <mergeCell ref="D109:D113"/>
    <mergeCell ref="A211:I211"/>
    <mergeCell ref="A220:I220"/>
    <mergeCell ref="A221:I221"/>
    <mergeCell ref="A222:I222"/>
    <mergeCell ref="A223:I223"/>
    <mergeCell ref="A224:B224"/>
    <mergeCell ref="G224:I224"/>
    <mergeCell ref="E203:F203"/>
    <mergeCell ref="G203:G204"/>
    <mergeCell ref="H203:H204"/>
    <mergeCell ref="I203:I204"/>
    <mergeCell ref="C203:C204"/>
    <mergeCell ref="D203:D204"/>
    <mergeCell ref="J203:K203"/>
    <mergeCell ref="L203:L204"/>
    <mergeCell ref="G192:G193"/>
    <mergeCell ref="H192:I192"/>
    <mergeCell ref="J192:J193"/>
    <mergeCell ref="A200:L200"/>
    <mergeCell ref="A202:A204"/>
    <mergeCell ref="B202:B204"/>
    <mergeCell ref="C202:G202"/>
    <mergeCell ref="H202:L202"/>
    <mergeCell ref="A187:J187"/>
    <mergeCell ref="A188:M188"/>
    <mergeCell ref="A189:J189"/>
    <mergeCell ref="A190:J190"/>
    <mergeCell ref="A192:A193"/>
    <mergeCell ref="B192:B193"/>
    <mergeCell ref="C192:C193"/>
    <mergeCell ref="D192:D193"/>
    <mergeCell ref="E192:E193"/>
    <mergeCell ref="F192:F193"/>
    <mergeCell ref="A178:M178"/>
    <mergeCell ref="A180:A181"/>
    <mergeCell ref="B180:B181"/>
    <mergeCell ref="C180:C181"/>
    <mergeCell ref="D180:E180"/>
    <mergeCell ref="F180:G180"/>
    <mergeCell ref="H180:I180"/>
    <mergeCell ref="J180:K180"/>
    <mergeCell ref="L180:M180"/>
    <mergeCell ref="A169:I169"/>
    <mergeCell ref="A171:A172"/>
    <mergeCell ref="B171:B172"/>
    <mergeCell ref="C171:C172"/>
    <mergeCell ref="D171:F171"/>
    <mergeCell ref="G171:I171"/>
    <mergeCell ref="A161:L161"/>
    <mergeCell ref="A163:A164"/>
    <mergeCell ref="B163:B164"/>
    <mergeCell ref="C163:C164"/>
    <mergeCell ref="D163:F163"/>
    <mergeCell ref="G163:I163"/>
    <mergeCell ref="J163:L163"/>
    <mergeCell ref="I152:J152"/>
    <mergeCell ref="K152:K153"/>
    <mergeCell ref="L152:L153"/>
    <mergeCell ref="M152:M153"/>
    <mergeCell ref="N152:N153"/>
    <mergeCell ref="A160:L160"/>
    <mergeCell ref="A149:N149"/>
    <mergeCell ref="A151:A153"/>
    <mergeCell ref="B151:B153"/>
    <mergeCell ref="C151:F151"/>
    <mergeCell ref="G151:J151"/>
    <mergeCell ref="K151:L151"/>
    <mergeCell ref="M151:N151"/>
    <mergeCell ref="C152:D152"/>
    <mergeCell ref="E152:F152"/>
    <mergeCell ref="G152:H152"/>
    <mergeCell ref="A139:K139"/>
    <mergeCell ref="A141:A142"/>
    <mergeCell ref="B141:C141"/>
    <mergeCell ref="D141:E141"/>
    <mergeCell ref="F141:G141"/>
    <mergeCell ref="H141:I141"/>
    <mergeCell ref="J141:K141"/>
    <mergeCell ref="K102:M102"/>
    <mergeCell ref="A120:J120"/>
    <mergeCell ref="A122:A123"/>
    <mergeCell ref="B122:B123"/>
    <mergeCell ref="C122:C123"/>
    <mergeCell ref="D122:D123"/>
    <mergeCell ref="E122:G122"/>
    <mergeCell ref="H122:J122"/>
    <mergeCell ref="D115:D117"/>
    <mergeCell ref="A102:A103"/>
    <mergeCell ref="B102:B103"/>
    <mergeCell ref="C102:C103"/>
    <mergeCell ref="D102:D103"/>
    <mergeCell ref="E102:G102"/>
    <mergeCell ref="H102:J102"/>
    <mergeCell ref="A92:A93"/>
    <mergeCell ref="B92:B93"/>
    <mergeCell ref="C92:F92"/>
    <mergeCell ref="G92:J92"/>
    <mergeCell ref="A99:M99"/>
    <mergeCell ref="A100:M100"/>
    <mergeCell ref="A82:A83"/>
    <mergeCell ref="B82:B83"/>
    <mergeCell ref="C82:F82"/>
    <mergeCell ref="G82:J82"/>
    <mergeCell ref="K82:N82"/>
    <mergeCell ref="A90:J90"/>
    <mergeCell ref="A73:A74"/>
    <mergeCell ref="B73:B74"/>
    <mergeCell ref="C73:F73"/>
    <mergeCell ref="G73:J73"/>
    <mergeCell ref="A79:N79"/>
    <mergeCell ref="A80:N80"/>
    <mergeCell ref="A61:J61"/>
    <mergeCell ref="A63:A64"/>
    <mergeCell ref="B63:B64"/>
    <mergeCell ref="C63:F63"/>
    <mergeCell ref="G63:J63"/>
    <mergeCell ref="A71:J71"/>
    <mergeCell ref="A53:N53"/>
    <mergeCell ref="A55:A56"/>
    <mergeCell ref="B55:B56"/>
    <mergeCell ref="C55:F55"/>
    <mergeCell ref="G55:J55"/>
    <mergeCell ref="K55:N55"/>
    <mergeCell ref="A42:N42"/>
    <mergeCell ref="A43:N43"/>
    <mergeCell ref="A45:A46"/>
    <mergeCell ref="B45:B46"/>
    <mergeCell ref="C45:F45"/>
    <mergeCell ref="G45:J45"/>
    <mergeCell ref="K45:N45"/>
    <mergeCell ref="B27:B28"/>
    <mergeCell ref="C27:F27"/>
    <mergeCell ref="G27:J27"/>
    <mergeCell ref="K27:N27"/>
    <mergeCell ref="A33:J33"/>
    <mergeCell ref="A35:A36"/>
    <mergeCell ref="B35:B36"/>
    <mergeCell ref="C35:F35"/>
    <mergeCell ref="G35:J35"/>
    <mergeCell ref="D126:D127"/>
    <mergeCell ref="D129:D133"/>
    <mergeCell ref="D135:D137"/>
    <mergeCell ref="A20:P20"/>
    <mergeCell ref="A21:P21"/>
    <mergeCell ref="A22:P22"/>
    <mergeCell ref="A23:P23"/>
    <mergeCell ref="A24:N24"/>
    <mergeCell ref="A25:N25"/>
    <mergeCell ref="A27:A28"/>
    <mergeCell ref="A14:N14"/>
    <mergeCell ref="A15:N15"/>
    <mergeCell ref="A16:N16"/>
    <mergeCell ref="A17:N17"/>
    <mergeCell ref="A18:N18"/>
    <mergeCell ref="A19:P19"/>
    <mergeCell ref="A10:N10"/>
    <mergeCell ref="O10:P10"/>
    <mergeCell ref="A11:L11"/>
    <mergeCell ref="M11:P11"/>
    <mergeCell ref="A12:L12"/>
    <mergeCell ref="M12:P12"/>
    <mergeCell ref="A6:P6"/>
    <mergeCell ref="A7:N7"/>
    <mergeCell ref="O7:P7"/>
    <mergeCell ref="A8:N8"/>
    <mergeCell ref="O8:P8"/>
    <mergeCell ref="A9:N9"/>
    <mergeCell ref="O9:P9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11"/>
  <sheetViews>
    <sheetView zoomScalePageLayoutView="0" workbookViewId="0" topLeftCell="A13">
      <selection activeCell="H216" sqref="H216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319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318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2.25" customHeight="1">
      <c r="A15" s="114" t="s">
        <v>301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24.75" customHeight="1">
      <c r="A16" s="114" t="s">
        <v>320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05" t="s">
        <v>302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236" s="15" customFormat="1" ht="18.75" customHeight="1">
      <c r="A21" s="105" t="s">
        <v>304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</row>
    <row r="22" spans="1:32" s="15" customFormat="1" ht="1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14" ht="15">
      <c r="A23" s="114" t="s">
        <v>72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</row>
    <row r="24" spans="1:14" ht="15">
      <c r="A24" s="114" t="s">
        <v>111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ht="15">
      <c r="N25" s="3" t="s">
        <v>3</v>
      </c>
    </row>
    <row r="26" spans="1:14" ht="15">
      <c r="A26" s="109" t="s">
        <v>4</v>
      </c>
      <c r="B26" s="109" t="s">
        <v>5</v>
      </c>
      <c r="C26" s="109" t="s">
        <v>80</v>
      </c>
      <c r="D26" s="109"/>
      <c r="E26" s="109"/>
      <c r="F26" s="109"/>
      <c r="G26" s="109" t="s">
        <v>81</v>
      </c>
      <c r="H26" s="109"/>
      <c r="I26" s="109"/>
      <c r="J26" s="109"/>
      <c r="K26" s="109" t="s">
        <v>82</v>
      </c>
      <c r="L26" s="109"/>
      <c r="M26" s="109"/>
      <c r="N26" s="109"/>
    </row>
    <row r="27" spans="1:14" ht="68.25" customHeight="1">
      <c r="A27" s="109"/>
      <c r="B27" s="109"/>
      <c r="C27" s="4" t="s">
        <v>6</v>
      </c>
      <c r="D27" s="4" t="s">
        <v>7</v>
      </c>
      <c r="E27" s="4" t="s">
        <v>8</v>
      </c>
      <c r="F27" s="4" t="s">
        <v>54</v>
      </c>
      <c r="G27" s="4" t="s">
        <v>6</v>
      </c>
      <c r="H27" s="4" t="s">
        <v>7</v>
      </c>
      <c r="I27" s="4" t="s">
        <v>8</v>
      </c>
      <c r="J27" s="4" t="s">
        <v>52</v>
      </c>
      <c r="K27" s="4" t="s">
        <v>6</v>
      </c>
      <c r="L27" s="4" t="s">
        <v>7</v>
      </c>
      <c r="M27" s="4" t="s">
        <v>8</v>
      </c>
      <c r="N27" s="4" t="s">
        <v>53</v>
      </c>
    </row>
    <row r="28" spans="1:14" ht="15">
      <c r="A28" s="4">
        <v>1</v>
      </c>
      <c r="B28" s="4">
        <v>2</v>
      </c>
      <c r="C28" s="4">
        <v>3</v>
      </c>
      <c r="D28" s="4">
        <v>4</v>
      </c>
      <c r="E28" s="4">
        <v>5</v>
      </c>
      <c r="F28" s="4">
        <v>6</v>
      </c>
      <c r="G28" s="4">
        <v>7</v>
      </c>
      <c r="H28" s="4">
        <v>8</v>
      </c>
      <c r="I28" s="4">
        <v>9</v>
      </c>
      <c r="J28" s="4">
        <v>10</v>
      </c>
      <c r="K28" s="4">
        <v>11</v>
      </c>
      <c r="L28" s="4">
        <v>12</v>
      </c>
      <c r="M28" s="4">
        <v>13</v>
      </c>
      <c r="N28" s="4">
        <v>14</v>
      </c>
    </row>
    <row r="29" spans="1:14" ht="30">
      <c r="A29" s="4">
        <v>25010000</v>
      </c>
      <c r="B29" s="5" t="s">
        <v>10</v>
      </c>
      <c r="C29" s="41">
        <v>2500</v>
      </c>
      <c r="D29" s="41" t="s">
        <v>11</v>
      </c>
      <c r="E29" s="41" t="s">
        <v>11</v>
      </c>
      <c r="F29" s="41">
        <f>C29</f>
        <v>2500</v>
      </c>
      <c r="G29" s="41">
        <v>0</v>
      </c>
      <c r="H29" s="41" t="s">
        <v>11</v>
      </c>
      <c r="I29" s="41" t="s">
        <v>11</v>
      </c>
      <c r="J29" s="41">
        <f>G29</f>
        <v>0</v>
      </c>
      <c r="K29" s="41">
        <v>2500</v>
      </c>
      <c r="L29" s="41" t="s">
        <v>11</v>
      </c>
      <c r="M29" s="41" t="s">
        <v>11</v>
      </c>
      <c r="N29" s="41">
        <f>K29</f>
        <v>2500</v>
      </c>
    </row>
    <row r="30" spans="1:14" ht="15">
      <c r="A30" s="4" t="s">
        <v>9</v>
      </c>
      <c r="B30" s="4" t="s">
        <v>12</v>
      </c>
      <c r="C30" s="41">
        <f>C29</f>
        <v>2500</v>
      </c>
      <c r="D30" s="41" t="s">
        <v>11</v>
      </c>
      <c r="E30" s="41" t="s">
        <v>11</v>
      </c>
      <c r="F30" s="41">
        <f>SUM(F29:F29)</f>
        <v>2500</v>
      </c>
      <c r="G30" s="41">
        <f>G29</f>
        <v>0</v>
      </c>
      <c r="H30" s="41" t="s">
        <v>11</v>
      </c>
      <c r="I30" s="41" t="s">
        <v>11</v>
      </c>
      <c r="J30" s="41">
        <f>SUM(J29:J29)</f>
        <v>0</v>
      </c>
      <c r="K30" s="41">
        <f>K29</f>
        <v>2500</v>
      </c>
      <c r="L30" s="41" t="s">
        <v>11</v>
      </c>
      <c r="M30" s="41" t="s">
        <v>11</v>
      </c>
      <c r="N30" s="41">
        <f>SUM(N29:N29)</f>
        <v>2500</v>
      </c>
    </row>
    <row r="32" spans="1:10" ht="15">
      <c r="A32" s="120" t="s">
        <v>110</v>
      </c>
      <c r="B32" s="120"/>
      <c r="C32" s="120"/>
      <c r="D32" s="120"/>
      <c r="E32" s="120"/>
      <c r="F32" s="120"/>
      <c r="G32" s="120"/>
      <c r="H32" s="120"/>
      <c r="I32" s="120"/>
      <c r="J32" s="120"/>
    </row>
    <row r="33" ht="15">
      <c r="J33" s="3" t="s">
        <v>3</v>
      </c>
    </row>
    <row r="34" spans="1:10" ht="15">
      <c r="A34" s="109" t="s">
        <v>4</v>
      </c>
      <c r="B34" s="109" t="s">
        <v>5</v>
      </c>
      <c r="C34" s="109" t="s">
        <v>103</v>
      </c>
      <c r="D34" s="109"/>
      <c r="E34" s="109"/>
      <c r="F34" s="109"/>
      <c r="G34" s="109" t="s">
        <v>104</v>
      </c>
      <c r="H34" s="109"/>
      <c r="I34" s="109"/>
      <c r="J34" s="109"/>
    </row>
    <row r="35" spans="1:10" ht="60.75" customHeight="1">
      <c r="A35" s="109"/>
      <c r="B35" s="109"/>
      <c r="C35" s="4" t="s">
        <v>6</v>
      </c>
      <c r="D35" s="4" t="s">
        <v>7</v>
      </c>
      <c r="E35" s="4" t="s">
        <v>8</v>
      </c>
      <c r="F35" s="4" t="s">
        <v>54</v>
      </c>
      <c r="G35" s="4" t="s">
        <v>6</v>
      </c>
      <c r="H35" s="4" t="s">
        <v>7</v>
      </c>
      <c r="I35" s="4" t="s">
        <v>8</v>
      </c>
      <c r="J35" s="4" t="s">
        <v>52</v>
      </c>
    </row>
    <row r="36" spans="1:10" ht="15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</row>
    <row r="37" spans="1:10" ht="30">
      <c r="A37" s="4">
        <v>25010000</v>
      </c>
      <c r="B37" s="5" t="s">
        <v>10</v>
      </c>
      <c r="C37" s="41">
        <v>2500</v>
      </c>
      <c r="D37" s="41" t="s">
        <v>11</v>
      </c>
      <c r="E37" s="41" t="s">
        <v>9</v>
      </c>
      <c r="F37" s="41">
        <f>C37</f>
        <v>2500</v>
      </c>
      <c r="G37" s="41">
        <v>2500</v>
      </c>
      <c r="H37" s="41" t="s">
        <v>11</v>
      </c>
      <c r="I37" s="41" t="s">
        <v>9</v>
      </c>
      <c r="J37" s="40">
        <f>G37</f>
        <v>2500</v>
      </c>
    </row>
    <row r="38" spans="1:10" ht="15">
      <c r="A38" s="5" t="s">
        <v>9</v>
      </c>
      <c r="B38" s="4" t="s">
        <v>12</v>
      </c>
      <c r="C38" s="41">
        <f>C37</f>
        <v>2500</v>
      </c>
      <c r="D38" s="41" t="s">
        <v>11</v>
      </c>
      <c r="E38" s="41" t="s">
        <v>11</v>
      </c>
      <c r="F38" s="41">
        <f>F37</f>
        <v>2500</v>
      </c>
      <c r="G38" s="41">
        <f>G37</f>
        <v>2500</v>
      </c>
      <c r="H38" s="41" t="s">
        <v>11</v>
      </c>
      <c r="I38" s="41" t="s">
        <v>11</v>
      </c>
      <c r="J38" s="41">
        <f>J37</f>
        <v>2500</v>
      </c>
    </row>
    <row r="41" spans="1:14" ht="15">
      <c r="A41" s="114" t="s">
        <v>13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1:14" ht="15">
      <c r="A42" s="114" t="s">
        <v>105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15">
      <c r="A43" s="3"/>
      <c r="N43" s="3" t="s">
        <v>3</v>
      </c>
    </row>
    <row r="44" spans="1:14" ht="21.75" customHeight="1">
      <c r="A44" s="109" t="s">
        <v>14</v>
      </c>
      <c r="B44" s="109" t="s">
        <v>5</v>
      </c>
      <c r="C44" s="109" t="s">
        <v>80</v>
      </c>
      <c r="D44" s="109"/>
      <c r="E44" s="109"/>
      <c r="F44" s="109"/>
      <c r="G44" s="109" t="s">
        <v>81</v>
      </c>
      <c r="H44" s="109"/>
      <c r="I44" s="109"/>
      <c r="J44" s="109"/>
      <c r="K44" s="109" t="s">
        <v>82</v>
      </c>
      <c r="L44" s="109"/>
      <c r="M44" s="109"/>
      <c r="N44" s="109"/>
    </row>
    <row r="45" spans="1:14" ht="63" customHeight="1">
      <c r="A45" s="109"/>
      <c r="B45" s="109"/>
      <c r="C45" s="4" t="s">
        <v>6</v>
      </c>
      <c r="D45" s="4" t="s">
        <v>7</v>
      </c>
      <c r="E45" s="4" t="s">
        <v>8</v>
      </c>
      <c r="F45" s="4" t="s">
        <v>54</v>
      </c>
      <c r="G45" s="4" t="s">
        <v>6</v>
      </c>
      <c r="H45" s="4" t="s">
        <v>7</v>
      </c>
      <c r="I45" s="4" t="s">
        <v>8</v>
      </c>
      <c r="J45" s="4" t="s">
        <v>52</v>
      </c>
      <c r="K45" s="4" t="s">
        <v>6</v>
      </c>
      <c r="L45" s="4" t="s">
        <v>7</v>
      </c>
      <c r="M45" s="4" t="s">
        <v>8</v>
      </c>
      <c r="N45" s="4" t="s">
        <v>53</v>
      </c>
    </row>
    <row r="46" spans="1:14" ht="1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  <c r="N46" s="4">
        <v>14</v>
      </c>
    </row>
    <row r="47" spans="1:14" ht="15">
      <c r="A47" s="20">
        <v>2700</v>
      </c>
      <c r="B47" s="18" t="s">
        <v>129</v>
      </c>
      <c r="C47" s="99">
        <v>600</v>
      </c>
      <c r="D47" s="99"/>
      <c r="E47" s="99"/>
      <c r="F47" s="99">
        <f>C47+D47</f>
        <v>600</v>
      </c>
      <c r="G47" s="99">
        <v>0</v>
      </c>
      <c r="H47" s="99"/>
      <c r="I47" s="99"/>
      <c r="J47" s="99">
        <f>G47+H47</f>
        <v>0</v>
      </c>
      <c r="K47" s="99">
        <v>2500</v>
      </c>
      <c r="L47" s="99"/>
      <c r="M47" s="99"/>
      <c r="N47" s="99">
        <f>K47+L47</f>
        <v>2500</v>
      </c>
    </row>
    <row r="48" spans="1:14" ht="15">
      <c r="A48" s="4" t="s">
        <v>9</v>
      </c>
      <c r="B48" s="4" t="s">
        <v>12</v>
      </c>
      <c r="C48" s="99">
        <f>SUM(C47:C47)</f>
        <v>600</v>
      </c>
      <c r="D48" s="99">
        <f>SUM(D47:D47)</f>
        <v>0</v>
      </c>
      <c r="E48" s="99">
        <f>SUM(E47:E47)</f>
        <v>0</v>
      </c>
      <c r="F48" s="99">
        <f>C48+D48</f>
        <v>600</v>
      </c>
      <c r="G48" s="99">
        <f>SUM(G47:G47)</f>
        <v>0</v>
      </c>
      <c r="H48" s="99">
        <f>SUM(H47:H47)</f>
        <v>0</v>
      </c>
      <c r="I48" s="99">
        <f>SUM(I47:I47)</f>
        <v>0</v>
      </c>
      <c r="J48" s="99">
        <f>G48+H48</f>
        <v>0</v>
      </c>
      <c r="K48" s="99">
        <f>SUM(K47:K47)</f>
        <v>2500</v>
      </c>
      <c r="L48" s="99">
        <f>SUM(L47:L47)</f>
        <v>0</v>
      </c>
      <c r="M48" s="99">
        <f>SUM(M47:M47)</f>
        <v>0</v>
      </c>
      <c r="N48" s="99">
        <f>K48+L48</f>
        <v>2500</v>
      </c>
    </row>
    <row r="51" spans="1:14" ht="15">
      <c r="A51" s="120" t="s">
        <v>106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</row>
    <row r="52" ht="15">
      <c r="N52" s="3" t="s">
        <v>3</v>
      </c>
    </row>
    <row r="53" spans="1:14" ht="15" customHeight="1">
      <c r="A53" s="109" t="s">
        <v>15</v>
      </c>
      <c r="B53" s="109" t="s">
        <v>5</v>
      </c>
      <c r="C53" s="109" t="s">
        <v>80</v>
      </c>
      <c r="D53" s="109"/>
      <c r="E53" s="109"/>
      <c r="F53" s="109"/>
      <c r="G53" s="109" t="s">
        <v>81</v>
      </c>
      <c r="H53" s="109"/>
      <c r="I53" s="109"/>
      <c r="J53" s="109"/>
      <c r="K53" s="109" t="s">
        <v>82</v>
      </c>
      <c r="L53" s="109"/>
      <c r="M53" s="109"/>
      <c r="N53" s="109"/>
    </row>
    <row r="54" spans="1:14" ht="58.5" customHeight="1">
      <c r="A54" s="109"/>
      <c r="B54" s="109"/>
      <c r="C54" s="4" t="s">
        <v>6</v>
      </c>
      <c r="D54" s="4" t="s">
        <v>7</v>
      </c>
      <c r="E54" s="4" t="s">
        <v>8</v>
      </c>
      <c r="F54" s="4" t="s">
        <v>54</v>
      </c>
      <c r="G54" s="4" t="s">
        <v>6</v>
      </c>
      <c r="H54" s="4" t="s">
        <v>7</v>
      </c>
      <c r="I54" s="4" t="s">
        <v>8</v>
      </c>
      <c r="J54" s="4" t="s">
        <v>52</v>
      </c>
      <c r="K54" s="4" t="s">
        <v>6</v>
      </c>
      <c r="L54" s="4" t="s">
        <v>7</v>
      </c>
      <c r="M54" s="4" t="s">
        <v>8</v>
      </c>
      <c r="N54" s="4" t="s">
        <v>53</v>
      </c>
    </row>
    <row r="55" spans="1:14" ht="15">
      <c r="A55" s="4">
        <v>1</v>
      </c>
      <c r="B55" s="4">
        <v>2</v>
      </c>
      <c r="C55" s="4">
        <v>3</v>
      </c>
      <c r="D55" s="4">
        <v>4</v>
      </c>
      <c r="E55" s="4">
        <v>5</v>
      </c>
      <c r="F55" s="4">
        <v>6</v>
      </c>
      <c r="G55" s="4">
        <v>7</v>
      </c>
      <c r="H55" s="4">
        <v>8</v>
      </c>
      <c r="I55" s="4">
        <v>9</v>
      </c>
      <c r="J55" s="4">
        <v>10</v>
      </c>
      <c r="K55" s="4">
        <v>11</v>
      </c>
      <c r="L55" s="4">
        <v>12</v>
      </c>
      <c r="M55" s="4">
        <v>13</v>
      </c>
      <c r="N55" s="4">
        <v>14</v>
      </c>
    </row>
    <row r="56" spans="1:14" ht="15">
      <c r="A56" s="5" t="s">
        <v>9</v>
      </c>
      <c r="B56" s="5" t="s">
        <v>9</v>
      </c>
      <c r="C56" s="5" t="s">
        <v>9</v>
      </c>
      <c r="D56" s="5" t="s">
        <v>9</v>
      </c>
      <c r="E56" s="5" t="s">
        <v>9</v>
      </c>
      <c r="F56" s="5" t="s">
        <v>9</v>
      </c>
      <c r="G56" s="5" t="s">
        <v>9</v>
      </c>
      <c r="H56" s="5" t="s">
        <v>9</v>
      </c>
      <c r="I56" s="5" t="s">
        <v>9</v>
      </c>
      <c r="J56" s="5" t="s">
        <v>9</v>
      </c>
      <c r="K56" s="4" t="s">
        <v>9</v>
      </c>
      <c r="L56" s="5" t="s">
        <v>9</v>
      </c>
      <c r="M56" s="5" t="s">
        <v>9</v>
      </c>
      <c r="N56" s="5" t="s">
        <v>9</v>
      </c>
    </row>
    <row r="57" spans="1:14" ht="15">
      <c r="A57" s="4" t="s">
        <v>9</v>
      </c>
      <c r="B57" s="4" t="s">
        <v>12</v>
      </c>
      <c r="C57" s="4" t="s">
        <v>9</v>
      </c>
      <c r="D57" s="4" t="s">
        <v>9</v>
      </c>
      <c r="E57" s="4" t="s">
        <v>9</v>
      </c>
      <c r="F57" s="4" t="s">
        <v>9</v>
      </c>
      <c r="G57" s="4" t="s">
        <v>9</v>
      </c>
      <c r="H57" s="4" t="s">
        <v>9</v>
      </c>
      <c r="I57" s="4" t="s">
        <v>9</v>
      </c>
      <c r="J57" s="4" t="s">
        <v>9</v>
      </c>
      <c r="K57" s="4" t="s">
        <v>9</v>
      </c>
      <c r="L57" s="4" t="s">
        <v>9</v>
      </c>
      <c r="M57" s="4" t="s">
        <v>9</v>
      </c>
      <c r="N57" s="4" t="s">
        <v>9</v>
      </c>
    </row>
    <row r="59" spans="1:10" ht="15">
      <c r="A59" s="120" t="s">
        <v>107</v>
      </c>
      <c r="B59" s="120"/>
      <c r="C59" s="120"/>
      <c r="D59" s="120"/>
      <c r="E59" s="120"/>
      <c r="F59" s="120"/>
      <c r="G59" s="120"/>
      <c r="H59" s="120"/>
      <c r="I59" s="120"/>
      <c r="J59" s="120"/>
    </row>
    <row r="60" ht="15">
      <c r="J60" s="3" t="s">
        <v>3</v>
      </c>
    </row>
    <row r="61" spans="1:10" ht="21.75" customHeight="1">
      <c r="A61" s="109" t="s">
        <v>14</v>
      </c>
      <c r="B61" s="109" t="s">
        <v>5</v>
      </c>
      <c r="C61" s="109" t="s">
        <v>103</v>
      </c>
      <c r="D61" s="109"/>
      <c r="E61" s="109"/>
      <c r="F61" s="109"/>
      <c r="G61" s="109" t="s">
        <v>104</v>
      </c>
      <c r="H61" s="109"/>
      <c r="I61" s="109"/>
      <c r="J61" s="109"/>
    </row>
    <row r="62" spans="1:10" ht="61.5" customHeight="1">
      <c r="A62" s="109"/>
      <c r="B62" s="109"/>
      <c r="C62" s="4" t="s">
        <v>6</v>
      </c>
      <c r="D62" s="4" t="s">
        <v>7</v>
      </c>
      <c r="E62" s="4" t="s">
        <v>8</v>
      </c>
      <c r="F62" s="4" t="s">
        <v>54</v>
      </c>
      <c r="G62" s="4" t="s">
        <v>6</v>
      </c>
      <c r="H62" s="4" t="s">
        <v>7</v>
      </c>
      <c r="I62" s="4" t="s">
        <v>8</v>
      </c>
      <c r="J62" s="4" t="s">
        <v>52</v>
      </c>
    </row>
    <row r="63" spans="1:10" ht="15">
      <c r="A63" s="4">
        <v>1</v>
      </c>
      <c r="B63" s="4">
        <v>2</v>
      </c>
      <c r="C63" s="4">
        <v>3</v>
      </c>
      <c r="D63" s="4">
        <v>4</v>
      </c>
      <c r="E63" s="4">
        <v>5</v>
      </c>
      <c r="F63" s="4">
        <v>6</v>
      </c>
      <c r="G63" s="4">
        <v>7</v>
      </c>
      <c r="H63" s="4">
        <v>8</v>
      </c>
      <c r="I63" s="4">
        <v>9</v>
      </c>
      <c r="J63" s="4">
        <v>10</v>
      </c>
    </row>
    <row r="64" spans="1:14" ht="15">
      <c r="A64" s="20">
        <v>2700</v>
      </c>
      <c r="B64" s="18" t="s">
        <v>129</v>
      </c>
      <c r="C64" s="40">
        <v>2500</v>
      </c>
      <c r="D64" s="40"/>
      <c r="E64" s="40"/>
      <c r="F64" s="40"/>
      <c r="G64" s="40">
        <v>2500</v>
      </c>
      <c r="H64" s="40"/>
      <c r="I64" s="40"/>
      <c r="J64" s="40"/>
      <c r="K64" s="21"/>
      <c r="L64" s="22"/>
      <c r="M64" s="22"/>
      <c r="N64" s="22"/>
    </row>
    <row r="65" spans="1:10" ht="15">
      <c r="A65" s="4" t="s">
        <v>9</v>
      </c>
      <c r="B65" s="4" t="s">
        <v>12</v>
      </c>
      <c r="C65" s="4" t="s">
        <v>9</v>
      </c>
      <c r="D65" s="4" t="s">
        <v>9</v>
      </c>
      <c r="E65" s="4" t="s">
        <v>9</v>
      </c>
      <c r="F65" s="4" t="s">
        <v>9</v>
      </c>
      <c r="G65" s="4" t="s">
        <v>9</v>
      </c>
      <c r="H65" s="4" t="s">
        <v>9</v>
      </c>
      <c r="I65" s="4" t="s">
        <v>9</v>
      </c>
      <c r="J65" s="4" t="s">
        <v>9</v>
      </c>
    </row>
    <row r="68" spans="1:10" ht="15">
      <c r="A68" s="120" t="s">
        <v>108</v>
      </c>
      <c r="B68" s="120"/>
      <c r="C68" s="120"/>
      <c r="D68" s="120"/>
      <c r="E68" s="120"/>
      <c r="F68" s="120"/>
      <c r="G68" s="120"/>
      <c r="H68" s="120"/>
      <c r="I68" s="120"/>
      <c r="J68" s="120"/>
    </row>
    <row r="69" ht="15">
      <c r="J69" s="3" t="s">
        <v>3</v>
      </c>
    </row>
    <row r="70" spans="1:10" ht="15" customHeight="1">
      <c r="A70" s="109" t="s">
        <v>15</v>
      </c>
      <c r="B70" s="109" t="s">
        <v>5</v>
      </c>
      <c r="C70" s="109" t="s">
        <v>103</v>
      </c>
      <c r="D70" s="109"/>
      <c r="E70" s="109"/>
      <c r="F70" s="109"/>
      <c r="G70" s="109" t="s">
        <v>104</v>
      </c>
      <c r="H70" s="109"/>
      <c r="I70" s="109"/>
      <c r="J70" s="109"/>
    </row>
    <row r="71" spans="1:10" ht="72.75" customHeight="1">
      <c r="A71" s="109"/>
      <c r="B71" s="109"/>
      <c r="C71" s="4" t="s">
        <v>6</v>
      </c>
      <c r="D71" s="4" t="s">
        <v>7</v>
      </c>
      <c r="E71" s="4" t="s">
        <v>8</v>
      </c>
      <c r="F71" s="4" t="s">
        <v>54</v>
      </c>
      <c r="G71" s="4" t="s">
        <v>6</v>
      </c>
      <c r="H71" s="4" t="s">
        <v>7</v>
      </c>
      <c r="I71" s="4" t="s">
        <v>8</v>
      </c>
      <c r="J71" s="4" t="s">
        <v>52</v>
      </c>
    </row>
    <row r="72" spans="1:10" ht="15">
      <c r="A72" s="4">
        <v>1</v>
      </c>
      <c r="B72" s="4">
        <v>2</v>
      </c>
      <c r="C72" s="4">
        <v>3</v>
      </c>
      <c r="D72" s="4">
        <v>4</v>
      </c>
      <c r="E72" s="4">
        <v>5</v>
      </c>
      <c r="F72" s="4">
        <v>6</v>
      </c>
      <c r="G72" s="4">
        <v>7</v>
      </c>
      <c r="H72" s="4">
        <v>8</v>
      </c>
      <c r="I72" s="4">
        <v>9</v>
      </c>
      <c r="J72" s="4">
        <v>10</v>
      </c>
    </row>
    <row r="73" spans="1:10" ht="15">
      <c r="A73" s="4" t="s">
        <v>9</v>
      </c>
      <c r="B73" s="4" t="s">
        <v>9</v>
      </c>
      <c r="C73" s="4" t="s">
        <v>9</v>
      </c>
      <c r="D73" s="4" t="s">
        <v>9</v>
      </c>
      <c r="E73" s="4" t="s">
        <v>9</v>
      </c>
      <c r="F73" s="4" t="s">
        <v>9</v>
      </c>
      <c r="G73" s="4" t="s">
        <v>9</v>
      </c>
      <c r="H73" s="4" t="s">
        <v>9</v>
      </c>
      <c r="I73" s="4" t="s">
        <v>9</v>
      </c>
      <c r="J73" s="4" t="s">
        <v>9</v>
      </c>
    </row>
    <row r="74" spans="1:10" ht="15">
      <c r="A74" s="4" t="s">
        <v>9</v>
      </c>
      <c r="B74" s="4" t="s">
        <v>12</v>
      </c>
      <c r="C74" s="4" t="s">
        <v>9</v>
      </c>
      <c r="D74" s="4" t="s">
        <v>9</v>
      </c>
      <c r="E74" s="4" t="s">
        <v>9</v>
      </c>
      <c r="F74" s="4" t="s">
        <v>9</v>
      </c>
      <c r="G74" s="4" t="s">
        <v>9</v>
      </c>
      <c r="H74" s="4" t="s">
        <v>9</v>
      </c>
      <c r="I74" s="4" t="s">
        <v>9</v>
      </c>
      <c r="J74" s="4" t="s">
        <v>9</v>
      </c>
    </row>
    <row r="76" spans="1:14" ht="15">
      <c r="A76" s="114" t="s">
        <v>16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  <row r="77" spans="1:14" ht="15">
      <c r="A77" s="114" t="s">
        <v>109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ht="15">
      <c r="N78" s="3" t="s">
        <v>3</v>
      </c>
    </row>
    <row r="79" spans="1:14" ht="30.75" customHeight="1">
      <c r="A79" s="109" t="s">
        <v>17</v>
      </c>
      <c r="B79" s="109" t="s">
        <v>18</v>
      </c>
      <c r="C79" s="109" t="s">
        <v>80</v>
      </c>
      <c r="D79" s="109"/>
      <c r="E79" s="109"/>
      <c r="F79" s="109"/>
      <c r="G79" s="109" t="s">
        <v>81</v>
      </c>
      <c r="H79" s="109"/>
      <c r="I79" s="109"/>
      <c r="J79" s="109"/>
      <c r="K79" s="109" t="s">
        <v>82</v>
      </c>
      <c r="L79" s="109"/>
      <c r="M79" s="109"/>
      <c r="N79" s="109"/>
    </row>
    <row r="80" spans="1:14" ht="66.75" customHeight="1">
      <c r="A80" s="109"/>
      <c r="B80" s="109"/>
      <c r="C80" s="4" t="s">
        <v>6</v>
      </c>
      <c r="D80" s="4" t="s">
        <v>7</v>
      </c>
      <c r="E80" s="4" t="s">
        <v>8</v>
      </c>
      <c r="F80" s="4" t="s">
        <v>54</v>
      </c>
      <c r="G80" s="4" t="s">
        <v>6</v>
      </c>
      <c r="H80" s="4" t="s">
        <v>7</v>
      </c>
      <c r="I80" s="4" t="s">
        <v>8</v>
      </c>
      <c r="J80" s="4" t="s">
        <v>52</v>
      </c>
      <c r="K80" s="4" t="s">
        <v>6</v>
      </c>
      <c r="L80" s="4" t="s">
        <v>7</v>
      </c>
      <c r="M80" s="4" t="s">
        <v>8</v>
      </c>
      <c r="N80" s="4" t="s">
        <v>53</v>
      </c>
    </row>
    <row r="81" spans="1:14" ht="15">
      <c r="A81" s="4">
        <v>1</v>
      </c>
      <c r="B81" s="4">
        <v>2</v>
      </c>
      <c r="C81" s="4">
        <v>3</v>
      </c>
      <c r="D81" s="4">
        <v>4</v>
      </c>
      <c r="E81" s="4">
        <v>5</v>
      </c>
      <c r="F81" s="4">
        <v>6</v>
      </c>
      <c r="G81" s="4">
        <v>7</v>
      </c>
      <c r="H81" s="4">
        <v>8</v>
      </c>
      <c r="I81" s="4">
        <v>9</v>
      </c>
      <c r="J81" s="4">
        <v>10</v>
      </c>
      <c r="K81" s="4">
        <v>11</v>
      </c>
      <c r="L81" s="4">
        <v>12</v>
      </c>
      <c r="M81" s="4">
        <v>13</v>
      </c>
      <c r="N81" s="4">
        <v>14</v>
      </c>
    </row>
    <row r="82" spans="1:14" ht="15">
      <c r="A82" s="4" t="s">
        <v>137</v>
      </c>
      <c r="B82" s="5" t="s">
        <v>305</v>
      </c>
      <c r="C82" s="41">
        <v>600</v>
      </c>
      <c r="D82" s="41">
        <v>0</v>
      </c>
      <c r="E82" s="41">
        <v>0</v>
      </c>
      <c r="F82" s="41">
        <f>C82+D82</f>
        <v>600</v>
      </c>
      <c r="G82" s="41">
        <v>0</v>
      </c>
      <c r="H82" s="41">
        <v>0</v>
      </c>
      <c r="I82" s="41">
        <v>0</v>
      </c>
      <c r="J82" s="41">
        <f>G82+H82</f>
        <v>0</v>
      </c>
      <c r="K82" s="41">
        <f>K47</f>
        <v>2500</v>
      </c>
      <c r="L82" s="41">
        <v>0</v>
      </c>
      <c r="M82" s="41">
        <v>0</v>
      </c>
      <c r="N82" s="41">
        <f>K82+L82</f>
        <v>2500</v>
      </c>
    </row>
    <row r="83" spans="1:14" ht="15">
      <c r="A83" s="5" t="s">
        <v>9</v>
      </c>
      <c r="B83" s="4" t="s">
        <v>12</v>
      </c>
      <c r="C83" s="41">
        <f aca="true" t="shared" si="0" ref="C83:N83">SUM(C82:C82)</f>
        <v>600</v>
      </c>
      <c r="D83" s="41">
        <f t="shared" si="0"/>
        <v>0</v>
      </c>
      <c r="E83" s="41">
        <f t="shared" si="0"/>
        <v>0</v>
      </c>
      <c r="F83" s="41">
        <f t="shared" si="0"/>
        <v>600</v>
      </c>
      <c r="G83" s="41">
        <f t="shared" si="0"/>
        <v>0</v>
      </c>
      <c r="H83" s="41">
        <f t="shared" si="0"/>
        <v>0</v>
      </c>
      <c r="I83" s="41">
        <f t="shared" si="0"/>
        <v>0</v>
      </c>
      <c r="J83" s="41">
        <f t="shared" si="0"/>
        <v>0</v>
      </c>
      <c r="K83" s="41">
        <f t="shared" si="0"/>
        <v>2500</v>
      </c>
      <c r="L83" s="41">
        <f t="shared" si="0"/>
        <v>0</v>
      </c>
      <c r="M83" s="41">
        <f t="shared" si="0"/>
        <v>0</v>
      </c>
      <c r="N83" s="41">
        <f t="shared" si="0"/>
        <v>2500</v>
      </c>
    </row>
    <row r="86" spans="1:10" ht="15">
      <c r="A86" s="120" t="s">
        <v>134</v>
      </c>
      <c r="B86" s="120"/>
      <c r="C86" s="120"/>
      <c r="D86" s="120"/>
      <c r="E86" s="120"/>
      <c r="F86" s="120"/>
      <c r="G86" s="120"/>
      <c r="H86" s="120"/>
      <c r="I86" s="120"/>
      <c r="J86" s="120"/>
    </row>
    <row r="87" ht="15">
      <c r="J87" s="3" t="s">
        <v>3</v>
      </c>
    </row>
    <row r="88" spans="1:10" ht="15">
      <c r="A88" s="109" t="s">
        <v>55</v>
      </c>
      <c r="B88" s="109" t="s">
        <v>18</v>
      </c>
      <c r="C88" s="109" t="s">
        <v>103</v>
      </c>
      <c r="D88" s="109"/>
      <c r="E88" s="109"/>
      <c r="F88" s="109"/>
      <c r="G88" s="109" t="s">
        <v>104</v>
      </c>
      <c r="H88" s="109"/>
      <c r="I88" s="109"/>
      <c r="J88" s="109"/>
    </row>
    <row r="89" spans="1:10" ht="63" customHeight="1">
      <c r="A89" s="109"/>
      <c r="B89" s="109"/>
      <c r="C89" s="4" t="s">
        <v>6</v>
      </c>
      <c r="D89" s="4" t="s">
        <v>7</v>
      </c>
      <c r="E89" s="4" t="s">
        <v>8</v>
      </c>
      <c r="F89" s="4" t="s">
        <v>54</v>
      </c>
      <c r="G89" s="4" t="s">
        <v>6</v>
      </c>
      <c r="H89" s="4" t="s">
        <v>7</v>
      </c>
      <c r="I89" s="4" t="s">
        <v>8</v>
      </c>
      <c r="J89" s="4" t="s">
        <v>52</v>
      </c>
    </row>
    <row r="90" spans="1:10" ht="15">
      <c r="A90" s="4">
        <v>1</v>
      </c>
      <c r="B90" s="4">
        <v>2</v>
      </c>
      <c r="C90" s="4">
        <v>3</v>
      </c>
      <c r="D90" s="4">
        <v>4</v>
      </c>
      <c r="E90" s="4">
        <v>5</v>
      </c>
      <c r="F90" s="4">
        <v>6</v>
      </c>
      <c r="G90" s="4">
        <v>7</v>
      </c>
      <c r="H90" s="4">
        <v>8</v>
      </c>
      <c r="I90" s="4">
        <v>9</v>
      </c>
      <c r="J90" s="4">
        <v>10</v>
      </c>
    </row>
    <row r="91" spans="1:10" ht="15">
      <c r="A91" s="4" t="s">
        <v>137</v>
      </c>
      <c r="B91" s="5" t="s">
        <v>305</v>
      </c>
      <c r="C91" s="41">
        <v>2500</v>
      </c>
      <c r="D91" s="41">
        <v>0</v>
      </c>
      <c r="E91" s="41" t="s">
        <v>9</v>
      </c>
      <c r="F91" s="41">
        <f>C91+D91</f>
        <v>2500</v>
      </c>
      <c r="G91" s="41">
        <v>2500</v>
      </c>
      <c r="H91" s="41">
        <v>0</v>
      </c>
      <c r="I91" s="41" t="s">
        <v>9</v>
      </c>
      <c r="J91" s="41">
        <f>G91+H91</f>
        <v>2500</v>
      </c>
    </row>
    <row r="92" spans="1:10" ht="15">
      <c r="A92" s="5" t="s">
        <v>9</v>
      </c>
      <c r="B92" s="4" t="s">
        <v>12</v>
      </c>
      <c r="C92" s="41">
        <f>SUM(C91:C91)</f>
        <v>2500</v>
      </c>
      <c r="D92" s="41">
        <f>SUM(D91:D91)</f>
        <v>0</v>
      </c>
      <c r="E92" s="41" t="s">
        <v>9</v>
      </c>
      <c r="F92" s="41">
        <f>SUM(F91:F91)</f>
        <v>2500</v>
      </c>
      <c r="G92" s="41">
        <f>SUM(G91:G91)</f>
        <v>2500</v>
      </c>
      <c r="H92" s="41">
        <f>SUM(H91:H91)</f>
        <v>0</v>
      </c>
      <c r="I92" s="41" t="s">
        <v>9</v>
      </c>
      <c r="J92" s="41">
        <f>SUM(J91:J91)</f>
        <v>2500</v>
      </c>
    </row>
    <row r="94" spans="1:13" ht="15">
      <c r="A94" s="114" t="s">
        <v>73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</row>
    <row r="95" spans="1:13" ht="15">
      <c r="A95" s="114" t="s">
        <v>112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ht="15">
      <c r="M96" s="3" t="s">
        <v>3</v>
      </c>
    </row>
    <row r="97" spans="1:13" ht="15" customHeight="1">
      <c r="A97" s="109" t="s">
        <v>17</v>
      </c>
      <c r="B97" s="109" t="s">
        <v>19</v>
      </c>
      <c r="C97" s="109" t="s">
        <v>20</v>
      </c>
      <c r="D97" s="109" t="s">
        <v>21</v>
      </c>
      <c r="E97" s="115" t="s">
        <v>80</v>
      </c>
      <c r="F97" s="116"/>
      <c r="G97" s="117"/>
      <c r="H97" s="115" t="s">
        <v>81</v>
      </c>
      <c r="I97" s="116"/>
      <c r="J97" s="117"/>
      <c r="K97" s="115" t="s">
        <v>82</v>
      </c>
      <c r="L97" s="116"/>
      <c r="M97" s="117"/>
    </row>
    <row r="98" spans="1:13" ht="30">
      <c r="A98" s="109"/>
      <c r="B98" s="109"/>
      <c r="C98" s="109"/>
      <c r="D98" s="109"/>
      <c r="E98" s="4" t="s">
        <v>6</v>
      </c>
      <c r="F98" s="4" t="s">
        <v>7</v>
      </c>
      <c r="G98" s="4" t="s">
        <v>56</v>
      </c>
      <c r="H98" s="4" t="s">
        <v>6</v>
      </c>
      <c r="I98" s="4" t="s">
        <v>7</v>
      </c>
      <c r="J98" s="4" t="s">
        <v>57</v>
      </c>
      <c r="K98" s="4" t="s">
        <v>6</v>
      </c>
      <c r="L98" s="4" t="s">
        <v>7</v>
      </c>
      <c r="M98" s="4" t="s">
        <v>53</v>
      </c>
    </row>
    <row r="99" spans="1:13" ht="15">
      <c r="A99" s="4">
        <v>1</v>
      </c>
      <c r="B99" s="4">
        <v>2</v>
      </c>
      <c r="C99" s="4">
        <v>3</v>
      </c>
      <c r="D99" s="4">
        <v>4</v>
      </c>
      <c r="E99" s="4">
        <v>5</v>
      </c>
      <c r="F99" s="4">
        <v>6</v>
      </c>
      <c r="G99" s="4">
        <v>7</v>
      </c>
      <c r="H99" s="4">
        <v>8</v>
      </c>
      <c r="I99" s="4">
        <v>9</v>
      </c>
      <c r="J99" s="4">
        <v>10</v>
      </c>
      <c r="K99" s="4">
        <v>11</v>
      </c>
      <c r="L99" s="4">
        <v>12</v>
      </c>
      <c r="M99" s="4">
        <v>13</v>
      </c>
    </row>
    <row r="100" spans="1:13" ht="15">
      <c r="A100" s="4" t="s">
        <v>137</v>
      </c>
      <c r="B100" s="24" t="s">
        <v>22</v>
      </c>
      <c r="C100" s="4" t="s">
        <v>9</v>
      </c>
      <c r="D100" s="4" t="s">
        <v>9</v>
      </c>
      <c r="E100" s="4" t="s">
        <v>9</v>
      </c>
      <c r="F100" s="4" t="s">
        <v>9</v>
      </c>
      <c r="G100" s="4" t="s">
        <v>9</v>
      </c>
      <c r="H100" s="4" t="s">
        <v>9</v>
      </c>
      <c r="I100" s="4" t="s">
        <v>9</v>
      </c>
      <c r="J100" s="4" t="s">
        <v>9</v>
      </c>
      <c r="K100" s="4" t="s">
        <v>9</v>
      </c>
      <c r="L100" s="4" t="s">
        <v>9</v>
      </c>
      <c r="M100" s="4" t="s">
        <v>9</v>
      </c>
    </row>
    <row r="101" spans="1:13" ht="27" customHeight="1">
      <c r="A101" s="4"/>
      <c r="B101" s="5" t="s">
        <v>321</v>
      </c>
      <c r="C101" s="4" t="s">
        <v>156</v>
      </c>
      <c r="D101" s="25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" customHeight="1">
      <c r="A102" s="4" t="s">
        <v>138</v>
      </c>
      <c r="B102" s="24" t="s">
        <v>23</v>
      </c>
      <c r="C102" s="4"/>
      <c r="D102" s="4" t="s">
        <v>9</v>
      </c>
      <c r="E102" s="4" t="s">
        <v>9</v>
      </c>
      <c r="F102" s="4" t="s">
        <v>9</v>
      </c>
      <c r="G102" s="4" t="s">
        <v>9</v>
      </c>
      <c r="H102" s="4"/>
      <c r="I102" s="4"/>
      <c r="J102" s="4"/>
      <c r="K102" s="4"/>
      <c r="L102" s="4" t="s">
        <v>9</v>
      </c>
      <c r="M102" s="4" t="s">
        <v>9</v>
      </c>
    </row>
    <row r="103" spans="1:13" ht="45" customHeight="1">
      <c r="A103" s="4"/>
      <c r="B103" s="5" t="s">
        <v>322</v>
      </c>
      <c r="C103" s="4" t="s">
        <v>156</v>
      </c>
      <c r="D103" s="123" t="s">
        <v>327</v>
      </c>
      <c r="E103" s="4">
        <v>7</v>
      </c>
      <c r="F103" s="4"/>
      <c r="G103" s="4">
        <v>7</v>
      </c>
      <c r="H103" s="4"/>
      <c r="I103" s="4"/>
      <c r="J103" s="4"/>
      <c r="K103" s="4">
        <v>7</v>
      </c>
      <c r="L103" s="4"/>
      <c r="M103" s="4">
        <v>7</v>
      </c>
    </row>
    <row r="104" spans="1:13" ht="30" customHeight="1">
      <c r="A104" s="4"/>
      <c r="B104" s="5" t="s">
        <v>323</v>
      </c>
      <c r="C104" s="4" t="s">
        <v>156</v>
      </c>
      <c r="D104" s="126"/>
      <c r="E104" s="4">
        <v>7</v>
      </c>
      <c r="F104" s="4"/>
      <c r="G104" s="4">
        <v>7</v>
      </c>
      <c r="H104" s="4"/>
      <c r="I104" s="4"/>
      <c r="J104" s="4"/>
      <c r="K104" s="4">
        <v>7</v>
      </c>
      <c r="L104" s="4"/>
      <c r="M104" s="4">
        <v>7</v>
      </c>
    </row>
    <row r="105" spans="1:13" ht="17.25" customHeight="1">
      <c r="A105" s="4"/>
      <c r="B105" s="24" t="s">
        <v>324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31.5" customHeight="1">
      <c r="A106" s="4"/>
      <c r="B106" s="5" t="s">
        <v>325</v>
      </c>
      <c r="C106" s="4" t="s">
        <v>166</v>
      </c>
      <c r="D106" s="26" t="s">
        <v>161</v>
      </c>
      <c r="E106" s="4">
        <v>84</v>
      </c>
      <c r="F106" s="4"/>
      <c r="G106" s="4">
        <v>84</v>
      </c>
      <c r="H106" s="4"/>
      <c r="I106" s="4"/>
      <c r="J106" s="4"/>
      <c r="K106" s="4">
        <v>84</v>
      </c>
      <c r="L106" s="4"/>
      <c r="M106" s="4">
        <v>84</v>
      </c>
    </row>
    <row r="107" spans="1:13" ht="15" customHeight="1">
      <c r="A107" s="4" t="s">
        <v>139</v>
      </c>
      <c r="B107" s="24" t="s">
        <v>25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43.5" customHeight="1">
      <c r="A108" s="4"/>
      <c r="B108" s="5" t="s">
        <v>326</v>
      </c>
      <c r="C108" s="4" t="s">
        <v>170</v>
      </c>
      <c r="D108" s="4" t="s">
        <v>161</v>
      </c>
      <c r="E108" s="33">
        <v>100</v>
      </c>
      <c r="F108" s="4"/>
      <c r="G108" s="33">
        <v>100</v>
      </c>
      <c r="H108" s="33"/>
      <c r="I108" s="4"/>
      <c r="J108" s="4"/>
      <c r="K108" s="33">
        <v>100</v>
      </c>
      <c r="L108" s="4"/>
      <c r="M108" s="33">
        <v>100</v>
      </c>
    </row>
    <row r="111" spans="1:10" ht="15" customHeight="1">
      <c r="A111" s="120" t="s">
        <v>113</v>
      </c>
      <c r="B111" s="120"/>
      <c r="C111" s="120"/>
      <c r="D111" s="120"/>
      <c r="E111" s="120"/>
      <c r="F111" s="120"/>
      <c r="G111" s="120"/>
      <c r="H111" s="120"/>
      <c r="I111" s="120"/>
      <c r="J111" s="120"/>
    </row>
    <row r="112" ht="15">
      <c r="J112" s="3" t="s">
        <v>3</v>
      </c>
    </row>
    <row r="113" spans="1:10" ht="15">
      <c r="A113" s="109" t="s">
        <v>17</v>
      </c>
      <c r="B113" s="109" t="s">
        <v>19</v>
      </c>
      <c r="C113" s="109" t="s">
        <v>20</v>
      </c>
      <c r="D113" s="109" t="s">
        <v>21</v>
      </c>
      <c r="E113" s="109" t="s">
        <v>103</v>
      </c>
      <c r="F113" s="109"/>
      <c r="G113" s="109"/>
      <c r="H113" s="109" t="s">
        <v>104</v>
      </c>
      <c r="I113" s="109"/>
      <c r="J113" s="109"/>
    </row>
    <row r="114" spans="1:10" ht="41.25" customHeight="1">
      <c r="A114" s="109"/>
      <c r="B114" s="109"/>
      <c r="C114" s="109"/>
      <c r="D114" s="109"/>
      <c r="E114" s="4" t="s">
        <v>6</v>
      </c>
      <c r="F114" s="4" t="s">
        <v>7</v>
      </c>
      <c r="G114" s="4" t="s">
        <v>56</v>
      </c>
      <c r="H114" s="4" t="s">
        <v>6</v>
      </c>
      <c r="I114" s="4" t="s">
        <v>7</v>
      </c>
      <c r="J114" s="4" t="s">
        <v>57</v>
      </c>
    </row>
    <row r="115" spans="1:10" ht="15">
      <c r="A115" s="4">
        <v>1</v>
      </c>
      <c r="B115" s="4">
        <v>2</v>
      </c>
      <c r="C115" s="4">
        <v>3</v>
      </c>
      <c r="D115" s="4">
        <v>4</v>
      </c>
      <c r="E115" s="4">
        <v>5</v>
      </c>
      <c r="F115" s="4">
        <v>6</v>
      </c>
      <c r="G115" s="4">
        <v>7</v>
      </c>
      <c r="H115" s="4">
        <v>8</v>
      </c>
      <c r="I115" s="4">
        <v>9</v>
      </c>
      <c r="J115" s="4">
        <v>10</v>
      </c>
    </row>
    <row r="116" spans="1:10" ht="15">
      <c r="A116" s="4" t="s">
        <v>137</v>
      </c>
      <c r="B116" s="24" t="s">
        <v>22</v>
      </c>
      <c r="C116" s="4" t="s">
        <v>9</v>
      </c>
      <c r="D116" s="4" t="s">
        <v>9</v>
      </c>
      <c r="E116" s="5" t="s">
        <v>9</v>
      </c>
      <c r="F116" s="5" t="s">
        <v>9</v>
      </c>
      <c r="G116" s="5" t="s">
        <v>9</v>
      </c>
      <c r="H116" s="5" t="s">
        <v>9</v>
      </c>
      <c r="I116" s="5" t="s">
        <v>9</v>
      </c>
      <c r="J116" s="5" t="s">
        <v>9</v>
      </c>
    </row>
    <row r="117" spans="1:10" ht="18.75" customHeight="1">
      <c r="A117" s="4"/>
      <c r="B117" s="5" t="s">
        <v>321</v>
      </c>
      <c r="C117" s="4" t="s">
        <v>156</v>
      </c>
      <c r="D117" s="25"/>
      <c r="E117" s="4"/>
      <c r="F117" s="4"/>
      <c r="G117" s="4"/>
      <c r="H117" s="4"/>
      <c r="I117" s="4"/>
      <c r="J117" s="4"/>
    </row>
    <row r="118" spans="1:10" ht="21" customHeight="1">
      <c r="A118" s="4" t="s">
        <v>138</v>
      </c>
      <c r="B118" s="24" t="s">
        <v>23</v>
      </c>
      <c r="C118" s="4"/>
      <c r="D118" s="4" t="s">
        <v>9</v>
      </c>
      <c r="E118" s="4"/>
      <c r="F118" s="4"/>
      <c r="G118" s="4"/>
      <c r="H118" s="4"/>
      <c r="I118" s="4"/>
      <c r="J118" s="4"/>
    </row>
    <row r="119" spans="1:10" ht="30">
      <c r="A119" s="4"/>
      <c r="B119" s="5" t="s">
        <v>322</v>
      </c>
      <c r="C119" s="4" t="s">
        <v>156</v>
      </c>
      <c r="D119" s="123" t="s">
        <v>327</v>
      </c>
      <c r="E119" s="4">
        <v>7</v>
      </c>
      <c r="F119" s="4" t="s">
        <v>9</v>
      </c>
      <c r="G119" s="4">
        <v>7</v>
      </c>
      <c r="H119" s="4">
        <v>7</v>
      </c>
      <c r="I119" s="4"/>
      <c r="J119" s="4">
        <v>7</v>
      </c>
    </row>
    <row r="120" spans="1:10" ht="60.75" customHeight="1">
      <c r="A120" s="4"/>
      <c r="B120" s="5" t="s">
        <v>323</v>
      </c>
      <c r="C120" s="4" t="s">
        <v>156</v>
      </c>
      <c r="D120" s="126"/>
      <c r="E120" s="4">
        <v>7</v>
      </c>
      <c r="F120" s="4"/>
      <c r="G120" s="4">
        <v>7</v>
      </c>
      <c r="H120" s="4">
        <v>7</v>
      </c>
      <c r="I120" s="4"/>
      <c r="J120" s="4">
        <v>7</v>
      </c>
    </row>
    <row r="121" spans="1:10" ht="15">
      <c r="A121" s="4"/>
      <c r="B121" s="24" t="s">
        <v>324</v>
      </c>
      <c r="C121" s="4"/>
      <c r="D121" s="4"/>
      <c r="E121" s="4"/>
      <c r="F121" s="4"/>
      <c r="G121" s="4"/>
      <c r="H121" s="4"/>
      <c r="I121" s="4"/>
      <c r="J121" s="4"/>
    </row>
    <row r="122" spans="1:10" ht="30">
      <c r="A122" s="4"/>
      <c r="B122" s="5" t="s">
        <v>325</v>
      </c>
      <c r="C122" s="4" t="s">
        <v>166</v>
      </c>
      <c r="D122" s="26" t="s">
        <v>161</v>
      </c>
      <c r="E122" s="4">
        <v>84</v>
      </c>
      <c r="F122" s="4"/>
      <c r="G122" s="4">
        <v>84</v>
      </c>
      <c r="H122" s="4">
        <v>84</v>
      </c>
      <c r="I122" s="4"/>
      <c r="J122" s="4">
        <v>84</v>
      </c>
    </row>
    <row r="123" spans="1:10" ht="15">
      <c r="A123" s="4" t="s">
        <v>139</v>
      </c>
      <c r="B123" s="24" t="s">
        <v>25</v>
      </c>
      <c r="C123" s="4"/>
      <c r="D123" s="4"/>
      <c r="E123" s="4"/>
      <c r="F123" s="4"/>
      <c r="G123" s="4"/>
      <c r="H123" s="4"/>
      <c r="I123" s="4"/>
      <c r="J123" s="4"/>
    </row>
    <row r="124" spans="1:10" ht="60">
      <c r="A124" s="4"/>
      <c r="B124" s="5" t="s">
        <v>326</v>
      </c>
      <c r="C124" s="4" t="s">
        <v>170</v>
      </c>
      <c r="D124" s="4" t="s">
        <v>161</v>
      </c>
      <c r="E124" s="33">
        <v>100</v>
      </c>
      <c r="F124" s="4"/>
      <c r="G124" s="33">
        <v>100</v>
      </c>
      <c r="H124" s="33">
        <v>100</v>
      </c>
      <c r="I124" s="4"/>
      <c r="J124" s="33">
        <v>100</v>
      </c>
    </row>
    <row r="126" spans="1:11" ht="15" customHeight="1">
      <c r="A126" s="120" t="s">
        <v>26</v>
      </c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ht="15">
      <c r="K127" s="3" t="s">
        <v>3</v>
      </c>
    </row>
    <row r="128" spans="1:11" ht="15" customHeight="1">
      <c r="A128" s="109" t="s">
        <v>5</v>
      </c>
      <c r="B128" s="109" t="s">
        <v>80</v>
      </c>
      <c r="C128" s="109"/>
      <c r="D128" s="115" t="s">
        <v>81</v>
      </c>
      <c r="E128" s="117"/>
      <c r="F128" s="109" t="s">
        <v>82</v>
      </c>
      <c r="G128" s="109"/>
      <c r="H128" s="109" t="s">
        <v>103</v>
      </c>
      <c r="I128" s="109"/>
      <c r="J128" s="109" t="s">
        <v>104</v>
      </c>
      <c r="K128" s="109"/>
    </row>
    <row r="129" spans="1:11" ht="30">
      <c r="A129" s="109"/>
      <c r="B129" s="4" t="s">
        <v>6</v>
      </c>
      <c r="C129" s="4" t="s">
        <v>7</v>
      </c>
      <c r="D129" s="4" t="s">
        <v>6</v>
      </c>
      <c r="E129" s="4" t="s">
        <v>7</v>
      </c>
      <c r="F129" s="4" t="s">
        <v>6</v>
      </c>
      <c r="G129" s="4" t="s">
        <v>7</v>
      </c>
      <c r="H129" s="4" t="s">
        <v>6</v>
      </c>
      <c r="I129" s="4" t="s">
        <v>7</v>
      </c>
      <c r="J129" s="4" t="s">
        <v>6</v>
      </c>
      <c r="K129" s="4" t="s">
        <v>7</v>
      </c>
    </row>
    <row r="130" spans="1:11" ht="15">
      <c r="A130" s="4">
        <v>1</v>
      </c>
      <c r="B130" s="4">
        <v>2</v>
      </c>
      <c r="C130" s="4">
        <v>3</v>
      </c>
      <c r="D130" s="4">
        <v>4</v>
      </c>
      <c r="E130" s="4">
        <v>5</v>
      </c>
      <c r="F130" s="4">
        <v>6</v>
      </c>
      <c r="G130" s="4">
        <v>7</v>
      </c>
      <c r="H130" s="4">
        <v>8</v>
      </c>
      <c r="I130" s="4">
        <v>9</v>
      </c>
      <c r="J130" s="4">
        <v>10</v>
      </c>
      <c r="K130" s="4">
        <v>11</v>
      </c>
    </row>
    <row r="131" spans="1:11" ht="15">
      <c r="A131" s="23"/>
      <c r="C131" s="4" t="s">
        <v>9</v>
      </c>
      <c r="D131" s="4" t="s">
        <v>9</v>
      </c>
      <c r="E131" s="4" t="s">
        <v>9</v>
      </c>
      <c r="F131" s="4" t="s">
        <v>9</v>
      </c>
      <c r="G131" s="4" t="s">
        <v>9</v>
      </c>
      <c r="H131" s="4" t="s">
        <v>9</v>
      </c>
      <c r="I131" s="4" t="s">
        <v>9</v>
      </c>
      <c r="J131" s="4" t="s">
        <v>9</v>
      </c>
      <c r="K131" s="4" t="s">
        <v>9</v>
      </c>
    </row>
    <row r="132" spans="1:11" ht="15">
      <c r="A132" s="4" t="s">
        <v>12</v>
      </c>
      <c r="B132" s="4" t="s">
        <v>9</v>
      </c>
      <c r="C132" s="4" t="s">
        <v>9</v>
      </c>
      <c r="D132" s="4" t="s">
        <v>9</v>
      </c>
      <c r="E132" s="4" t="s">
        <v>9</v>
      </c>
      <c r="F132" s="4" t="s">
        <v>9</v>
      </c>
      <c r="G132" s="4" t="s">
        <v>9</v>
      </c>
      <c r="H132" s="4" t="s">
        <v>9</v>
      </c>
      <c r="I132" s="4" t="s">
        <v>9</v>
      </c>
      <c r="J132" s="4" t="s">
        <v>9</v>
      </c>
      <c r="K132" s="4" t="s">
        <v>9</v>
      </c>
    </row>
    <row r="133" spans="1:11" ht="120">
      <c r="A133" s="6" t="s">
        <v>27</v>
      </c>
      <c r="B133" s="4" t="s">
        <v>11</v>
      </c>
      <c r="C133" s="4" t="s">
        <v>9</v>
      </c>
      <c r="D133" s="4" t="s">
        <v>11</v>
      </c>
      <c r="E133" s="4" t="s">
        <v>9</v>
      </c>
      <c r="F133" s="4" t="s">
        <v>9</v>
      </c>
      <c r="G133" s="4" t="s">
        <v>9</v>
      </c>
      <c r="H133" s="4" t="s">
        <v>9</v>
      </c>
      <c r="I133" s="4" t="s">
        <v>9</v>
      </c>
      <c r="J133" s="4" t="s">
        <v>11</v>
      </c>
      <c r="K133" s="4" t="s">
        <v>9</v>
      </c>
    </row>
    <row r="136" spans="1:14" ht="15" customHeight="1">
      <c r="A136" s="120" t="s">
        <v>28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8" spans="1:14" ht="15" customHeight="1">
      <c r="A138" s="109" t="s">
        <v>55</v>
      </c>
      <c r="B138" s="109" t="s">
        <v>29</v>
      </c>
      <c r="C138" s="115" t="s">
        <v>80</v>
      </c>
      <c r="D138" s="116"/>
      <c r="E138" s="116"/>
      <c r="F138" s="117"/>
      <c r="G138" s="109" t="s">
        <v>114</v>
      </c>
      <c r="H138" s="109"/>
      <c r="I138" s="109"/>
      <c r="J138" s="109"/>
      <c r="K138" s="109" t="s">
        <v>115</v>
      </c>
      <c r="L138" s="109"/>
      <c r="M138" s="115" t="s">
        <v>116</v>
      </c>
      <c r="N138" s="117"/>
    </row>
    <row r="139" spans="1:14" ht="30.75" customHeight="1">
      <c r="A139" s="109"/>
      <c r="B139" s="109"/>
      <c r="C139" s="109" t="s">
        <v>6</v>
      </c>
      <c r="D139" s="109"/>
      <c r="E139" s="109" t="s">
        <v>7</v>
      </c>
      <c r="F139" s="109"/>
      <c r="G139" s="109" t="s">
        <v>6</v>
      </c>
      <c r="H139" s="109"/>
      <c r="I139" s="109" t="s">
        <v>7</v>
      </c>
      <c r="J139" s="109"/>
      <c r="K139" s="109" t="s">
        <v>6</v>
      </c>
      <c r="L139" s="109" t="s">
        <v>7</v>
      </c>
      <c r="M139" s="109" t="s">
        <v>6</v>
      </c>
      <c r="N139" s="109" t="s">
        <v>7</v>
      </c>
    </row>
    <row r="140" spans="1:14" ht="30">
      <c r="A140" s="109"/>
      <c r="B140" s="109"/>
      <c r="C140" s="4" t="s">
        <v>58</v>
      </c>
      <c r="D140" s="4" t="s">
        <v>59</v>
      </c>
      <c r="E140" s="4" t="s">
        <v>58</v>
      </c>
      <c r="F140" s="4" t="s">
        <v>59</v>
      </c>
      <c r="G140" s="4" t="s">
        <v>58</v>
      </c>
      <c r="H140" s="4" t="s">
        <v>59</v>
      </c>
      <c r="I140" s="4" t="s">
        <v>58</v>
      </c>
      <c r="J140" s="4" t="s">
        <v>59</v>
      </c>
      <c r="K140" s="109"/>
      <c r="L140" s="109"/>
      <c r="M140" s="109"/>
      <c r="N140" s="109"/>
    </row>
    <row r="141" spans="1:14" ht="15">
      <c r="A141" s="4">
        <v>1</v>
      </c>
      <c r="B141" s="4">
        <v>2</v>
      </c>
      <c r="C141" s="4">
        <v>3</v>
      </c>
      <c r="D141" s="4">
        <v>4</v>
      </c>
      <c r="E141" s="4">
        <v>5</v>
      </c>
      <c r="F141" s="4">
        <v>6</v>
      </c>
      <c r="G141" s="4">
        <v>7</v>
      </c>
      <c r="H141" s="4">
        <v>8</v>
      </c>
      <c r="I141" s="4">
        <v>9</v>
      </c>
      <c r="J141" s="4">
        <v>10</v>
      </c>
      <c r="K141" s="4">
        <v>11</v>
      </c>
      <c r="L141" s="4">
        <v>12</v>
      </c>
      <c r="M141" s="4">
        <v>13</v>
      </c>
      <c r="N141" s="4">
        <v>14</v>
      </c>
    </row>
    <row r="142" spans="1:14" ht="15">
      <c r="A142" s="4" t="s">
        <v>9</v>
      </c>
      <c r="B142" s="5"/>
      <c r="C142" s="4"/>
      <c r="D142" s="5"/>
      <c r="E142" s="5"/>
      <c r="F142" s="5"/>
      <c r="G142" s="4"/>
      <c r="H142" s="5"/>
      <c r="I142" s="5"/>
      <c r="J142" s="5"/>
      <c r="K142" s="4"/>
      <c r="L142" s="5"/>
      <c r="M142" s="4"/>
      <c r="N142" s="5"/>
    </row>
    <row r="143" spans="1:14" ht="15">
      <c r="A143" s="4" t="s">
        <v>9</v>
      </c>
      <c r="B143" s="4" t="s">
        <v>12</v>
      </c>
      <c r="C143" s="4">
        <f>SUM(C142:C142)</f>
        <v>0</v>
      </c>
      <c r="D143" s="4" t="s">
        <v>9</v>
      </c>
      <c r="E143" s="4" t="s">
        <v>9</v>
      </c>
      <c r="F143" s="4" t="s">
        <v>9</v>
      </c>
      <c r="G143" s="4">
        <f>SUM(G142:G142)</f>
        <v>0</v>
      </c>
      <c r="H143" s="4" t="s">
        <v>9</v>
      </c>
      <c r="I143" s="4" t="s">
        <v>9</v>
      </c>
      <c r="J143" s="4" t="s">
        <v>9</v>
      </c>
      <c r="K143" s="4">
        <f>SUM(K142:K142)</f>
        <v>0</v>
      </c>
      <c r="L143" s="4" t="s">
        <v>9</v>
      </c>
      <c r="M143" s="4">
        <f>SUM(M142:M142)</f>
        <v>0</v>
      </c>
      <c r="N143" s="4" t="s">
        <v>9</v>
      </c>
    </row>
    <row r="144" spans="1:14" ht="45">
      <c r="A144" s="4" t="s">
        <v>9</v>
      </c>
      <c r="B144" s="4" t="s">
        <v>30</v>
      </c>
      <c r="C144" s="4" t="s">
        <v>11</v>
      </c>
      <c r="D144" s="4" t="s">
        <v>11</v>
      </c>
      <c r="E144" s="4" t="s">
        <v>9</v>
      </c>
      <c r="F144" s="4" t="s">
        <v>9</v>
      </c>
      <c r="G144" s="4" t="s">
        <v>11</v>
      </c>
      <c r="H144" s="4" t="s">
        <v>11</v>
      </c>
      <c r="I144" s="4" t="s">
        <v>9</v>
      </c>
      <c r="J144" s="4" t="s">
        <v>9</v>
      </c>
      <c r="K144" s="4" t="s">
        <v>11</v>
      </c>
      <c r="L144" s="4" t="s">
        <v>9</v>
      </c>
      <c r="M144" s="4" t="s">
        <v>11</v>
      </c>
      <c r="N144" s="4" t="s">
        <v>9</v>
      </c>
    </row>
    <row r="147" spans="1:12" ht="15" customHeight="1">
      <c r="A147" s="114" t="s">
        <v>74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1:12" ht="15" customHeight="1">
      <c r="A148" s="114" t="s">
        <v>117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ht="15">
      <c r="L149" s="1" t="s">
        <v>3</v>
      </c>
    </row>
    <row r="150" spans="1:12" ht="21.75" customHeight="1">
      <c r="A150" s="109" t="s">
        <v>17</v>
      </c>
      <c r="B150" s="109" t="s">
        <v>31</v>
      </c>
      <c r="C150" s="109" t="s">
        <v>32</v>
      </c>
      <c r="D150" s="115" t="s">
        <v>80</v>
      </c>
      <c r="E150" s="116"/>
      <c r="F150" s="117"/>
      <c r="G150" s="109" t="s">
        <v>81</v>
      </c>
      <c r="H150" s="109"/>
      <c r="I150" s="109"/>
      <c r="J150" s="109" t="s">
        <v>82</v>
      </c>
      <c r="K150" s="109"/>
      <c r="L150" s="109"/>
    </row>
    <row r="151" spans="1:12" ht="30">
      <c r="A151" s="109"/>
      <c r="B151" s="109"/>
      <c r="C151" s="109"/>
      <c r="D151" s="4" t="s">
        <v>6</v>
      </c>
      <c r="E151" s="4" t="s">
        <v>7</v>
      </c>
      <c r="F151" s="4" t="s">
        <v>60</v>
      </c>
      <c r="G151" s="4" t="s">
        <v>6</v>
      </c>
      <c r="H151" s="4" t="s">
        <v>7</v>
      </c>
      <c r="I151" s="4" t="s">
        <v>52</v>
      </c>
      <c r="J151" s="4" t="s">
        <v>6</v>
      </c>
      <c r="K151" s="4" t="s">
        <v>7</v>
      </c>
      <c r="L151" s="4" t="s">
        <v>61</v>
      </c>
    </row>
    <row r="152" spans="1:12" ht="15">
      <c r="A152" s="4">
        <v>1</v>
      </c>
      <c r="B152" s="4">
        <v>2</v>
      </c>
      <c r="C152" s="4">
        <v>3</v>
      </c>
      <c r="D152" s="4">
        <v>4</v>
      </c>
      <c r="E152" s="4">
        <v>5</v>
      </c>
      <c r="F152" s="4">
        <v>6</v>
      </c>
      <c r="G152" s="4">
        <v>7</v>
      </c>
      <c r="H152" s="4">
        <v>8</v>
      </c>
      <c r="I152" s="4">
        <v>9</v>
      </c>
      <c r="J152" s="4">
        <v>10</v>
      </c>
      <c r="K152" s="4">
        <v>11</v>
      </c>
      <c r="L152" s="4">
        <v>12</v>
      </c>
    </row>
    <row r="153" spans="1:12" ht="15">
      <c r="A153" s="4" t="s">
        <v>9</v>
      </c>
      <c r="B153" s="5" t="s">
        <v>9</v>
      </c>
      <c r="C153" s="5" t="s">
        <v>9</v>
      </c>
      <c r="D153" s="5" t="s">
        <v>9</v>
      </c>
      <c r="E153" s="5" t="s">
        <v>9</v>
      </c>
      <c r="F153" s="5" t="s">
        <v>9</v>
      </c>
      <c r="G153" s="5" t="s">
        <v>9</v>
      </c>
      <c r="H153" s="5" t="s">
        <v>9</v>
      </c>
      <c r="I153" s="5" t="s">
        <v>9</v>
      </c>
      <c r="J153" s="5" t="s">
        <v>9</v>
      </c>
      <c r="K153" s="5" t="s">
        <v>9</v>
      </c>
      <c r="L153" s="5" t="s">
        <v>9</v>
      </c>
    </row>
    <row r="154" spans="1:12" ht="15">
      <c r="A154" s="4" t="s">
        <v>9</v>
      </c>
      <c r="B154" s="4" t="s">
        <v>12</v>
      </c>
      <c r="C154" s="5" t="s">
        <v>9</v>
      </c>
      <c r="D154" s="5" t="s">
        <v>9</v>
      </c>
      <c r="E154" s="5" t="s">
        <v>9</v>
      </c>
      <c r="F154" s="5" t="s">
        <v>9</v>
      </c>
      <c r="G154" s="5" t="s">
        <v>9</v>
      </c>
      <c r="H154" s="5" t="s">
        <v>9</v>
      </c>
      <c r="I154" s="5" t="s">
        <v>9</v>
      </c>
      <c r="J154" s="5" t="s">
        <v>9</v>
      </c>
      <c r="K154" s="5" t="s">
        <v>9</v>
      </c>
      <c r="L154" s="5" t="s">
        <v>9</v>
      </c>
    </row>
    <row r="156" spans="1:9" ht="15" customHeight="1">
      <c r="A156" s="120" t="s">
        <v>118</v>
      </c>
      <c r="B156" s="120"/>
      <c r="C156" s="120"/>
      <c r="D156" s="120"/>
      <c r="E156" s="120"/>
      <c r="F156" s="120"/>
      <c r="G156" s="120"/>
      <c r="H156" s="120"/>
      <c r="I156" s="120"/>
    </row>
    <row r="157" ht="15">
      <c r="I157" s="3" t="s">
        <v>3</v>
      </c>
    </row>
    <row r="158" spans="1:9" ht="21.75" customHeight="1">
      <c r="A158" s="109" t="s">
        <v>55</v>
      </c>
      <c r="B158" s="109" t="s">
        <v>31</v>
      </c>
      <c r="C158" s="109" t="s">
        <v>32</v>
      </c>
      <c r="D158" s="115" t="s">
        <v>103</v>
      </c>
      <c r="E158" s="116"/>
      <c r="F158" s="117"/>
      <c r="G158" s="109" t="s">
        <v>104</v>
      </c>
      <c r="H158" s="109"/>
      <c r="I158" s="109"/>
    </row>
    <row r="159" spans="1:9" ht="33" customHeight="1">
      <c r="A159" s="109"/>
      <c r="B159" s="109"/>
      <c r="C159" s="109"/>
      <c r="D159" s="4" t="s">
        <v>6</v>
      </c>
      <c r="E159" s="4" t="s">
        <v>7</v>
      </c>
      <c r="F159" s="4" t="s">
        <v>60</v>
      </c>
      <c r="G159" s="4" t="s">
        <v>6</v>
      </c>
      <c r="H159" s="4" t="s">
        <v>7</v>
      </c>
      <c r="I159" s="4" t="s">
        <v>52</v>
      </c>
    </row>
    <row r="160" spans="1:9" ht="15">
      <c r="A160" s="4">
        <v>1</v>
      </c>
      <c r="B160" s="4">
        <v>2</v>
      </c>
      <c r="C160" s="4">
        <v>3</v>
      </c>
      <c r="D160" s="4">
        <v>4</v>
      </c>
      <c r="E160" s="4">
        <v>5</v>
      </c>
      <c r="F160" s="4">
        <v>6</v>
      </c>
      <c r="G160" s="4">
        <v>7</v>
      </c>
      <c r="H160" s="4">
        <v>8</v>
      </c>
      <c r="I160" s="4">
        <v>9</v>
      </c>
    </row>
    <row r="161" spans="1:9" ht="15">
      <c r="A161" s="4" t="s">
        <v>9</v>
      </c>
      <c r="B161" s="5" t="s">
        <v>9</v>
      </c>
      <c r="C161" s="5" t="s">
        <v>9</v>
      </c>
      <c r="D161" s="5" t="s">
        <v>9</v>
      </c>
      <c r="E161" s="5" t="s">
        <v>9</v>
      </c>
      <c r="F161" s="5" t="s">
        <v>9</v>
      </c>
      <c r="G161" s="5" t="s">
        <v>9</v>
      </c>
      <c r="H161" s="5" t="s">
        <v>9</v>
      </c>
      <c r="I161" s="5" t="s">
        <v>9</v>
      </c>
    </row>
    <row r="162" spans="1:9" ht="15">
      <c r="A162" s="4" t="s">
        <v>9</v>
      </c>
      <c r="B162" s="4" t="s">
        <v>12</v>
      </c>
      <c r="C162" s="5" t="s">
        <v>9</v>
      </c>
      <c r="D162" s="5" t="s">
        <v>9</v>
      </c>
      <c r="E162" s="5" t="s">
        <v>9</v>
      </c>
      <c r="F162" s="5" t="s">
        <v>9</v>
      </c>
      <c r="G162" s="5" t="s">
        <v>9</v>
      </c>
      <c r="H162" s="5" t="s">
        <v>9</v>
      </c>
      <c r="I162" s="5" t="s">
        <v>9</v>
      </c>
    </row>
    <row r="165" spans="1:13" ht="15" customHeight="1">
      <c r="A165" s="120" t="s">
        <v>119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ht="15">
      <c r="M166" s="3" t="s">
        <v>3</v>
      </c>
    </row>
    <row r="167" spans="1:13" ht="30.75" customHeight="1">
      <c r="A167" s="123" t="s">
        <v>63</v>
      </c>
      <c r="B167" s="123" t="s">
        <v>62</v>
      </c>
      <c r="C167" s="109" t="s">
        <v>33</v>
      </c>
      <c r="D167" s="115" t="s">
        <v>80</v>
      </c>
      <c r="E167" s="117"/>
      <c r="F167" s="109" t="s">
        <v>81</v>
      </c>
      <c r="G167" s="109"/>
      <c r="H167" s="109" t="s">
        <v>82</v>
      </c>
      <c r="I167" s="109"/>
      <c r="J167" s="109" t="s">
        <v>103</v>
      </c>
      <c r="K167" s="109"/>
      <c r="L167" s="109" t="s">
        <v>104</v>
      </c>
      <c r="M167" s="109"/>
    </row>
    <row r="168" spans="1:13" ht="124.5" customHeight="1">
      <c r="A168" s="124"/>
      <c r="B168" s="124"/>
      <c r="C168" s="109"/>
      <c r="D168" s="4" t="s">
        <v>35</v>
      </c>
      <c r="E168" s="4" t="s">
        <v>34</v>
      </c>
      <c r="F168" s="4" t="s">
        <v>35</v>
      </c>
      <c r="G168" s="4" t="s">
        <v>34</v>
      </c>
      <c r="H168" s="4" t="s">
        <v>35</v>
      </c>
      <c r="I168" s="4" t="s">
        <v>34</v>
      </c>
      <c r="J168" s="4" t="s">
        <v>35</v>
      </c>
      <c r="K168" s="4" t="s">
        <v>34</v>
      </c>
      <c r="L168" s="4" t="s">
        <v>35</v>
      </c>
      <c r="M168" s="4" t="s">
        <v>34</v>
      </c>
    </row>
    <row r="169" spans="1:13" ht="15">
      <c r="A169" s="4">
        <v>1</v>
      </c>
      <c r="B169" s="4">
        <v>2</v>
      </c>
      <c r="C169" s="4">
        <v>3</v>
      </c>
      <c r="D169" s="4">
        <v>4</v>
      </c>
      <c r="E169" s="4">
        <v>5</v>
      </c>
      <c r="F169" s="4">
        <v>6</v>
      </c>
      <c r="G169" s="4">
        <v>7</v>
      </c>
      <c r="H169" s="4">
        <v>8</v>
      </c>
      <c r="I169" s="4">
        <v>9</v>
      </c>
      <c r="J169" s="4">
        <v>10</v>
      </c>
      <c r="K169" s="4">
        <v>11</v>
      </c>
      <c r="L169" s="4">
        <v>12</v>
      </c>
      <c r="M169" s="4">
        <v>13</v>
      </c>
    </row>
    <row r="170" spans="1:13" ht="15">
      <c r="A170" s="4" t="s">
        <v>9</v>
      </c>
      <c r="B170" s="4" t="s">
        <v>9</v>
      </c>
      <c r="C170" s="4" t="s">
        <v>9</v>
      </c>
      <c r="D170" s="4" t="s">
        <v>9</v>
      </c>
      <c r="E170" s="4" t="s">
        <v>9</v>
      </c>
      <c r="F170" s="4" t="s">
        <v>9</v>
      </c>
      <c r="G170" s="4" t="s">
        <v>9</v>
      </c>
      <c r="H170" s="4" t="s">
        <v>9</v>
      </c>
      <c r="I170" s="4" t="s">
        <v>9</v>
      </c>
      <c r="J170" s="4" t="s">
        <v>9</v>
      </c>
      <c r="K170" s="4" t="s">
        <v>9</v>
      </c>
      <c r="L170" s="4" t="s">
        <v>9</v>
      </c>
      <c r="M170" s="4" t="s">
        <v>9</v>
      </c>
    </row>
    <row r="171" spans="1:13" ht="15">
      <c r="A171" s="4" t="s">
        <v>9</v>
      </c>
      <c r="B171" s="4" t="s">
        <v>9</v>
      </c>
      <c r="C171" s="4" t="s">
        <v>9</v>
      </c>
      <c r="D171" s="4" t="s">
        <v>9</v>
      </c>
      <c r="E171" s="4" t="s">
        <v>9</v>
      </c>
      <c r="F171" s="4" t="s">
        <v>9</v>
      </c>
      <c r="G171" s="4" t="s">
        <v>9</v>
      </c>
      <c r="H171" s="4" t="s">
        <v>9</v>
      </c>
      <c r="I171" s="4" t="s">
        <v>9</v>
      </c>
      <c r="J171" s="4" t="s">
        <v>9</v>
      </c>
      <c r="K171" s="4" t="s">
        <v>9</v>
      </c>
      <c r="L171" s="4" t="s">
        <v>9</v>
      </c>
      <c r="M171" s="4" t="s">
        <v>9</v>
      </c>
    </row>
    <row r="174" spans="1:10" ht="48" customHeight="1">
      <c r="A174" s="114" t="s">
        <v>187</v>
      </c>
      <c r="B174" s="114"/>
      <c r="C174" s="114"/>
      <c r="D174" s="114"/>
      <c r="E174" s="114"/>
      <c r="F174" s="114"/>
      <c r="G174" s="114"/>
      <c r="H174" s="114"/>
      <c r="I174" s="114"/>
      <c r="J174" s="114"/>
    </row>
    <row r="175" spans="1:13" ht="48" customHeight="1">
      <c r="A175" s="110" t="s">
        <v>188</v>
      </c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1:10" ht="15" customHeight="1">
      <c r="A176" s="114" t="s">
        <v>176</v>
      </c>
      <c r="B176" s="114"/>
      <c r="C176" s="114"/>
      <c r="D176" s="114"/>
      <c r="E176" s="114"/>
      <c r="F176" s="114"/>
      <c r="G176" s="114"/>
      <c r="H176" s="114"/>
      <c r="I176" s="114"/>
      <c r="J176" s="114"/>
    </row>
    <row r="177" spans="1:10" ht="15" customHeight="1">
      <c r="A177" s="114" t="s">
        <v>179</v>
      </c>
      <c r="B177" s="114"/>
      <c r="C177" s="114"/>
      <c r="D177" s="114"/>
      <c r="E177" s="114"/>
      <c r="F177" s="114"/>
      <c r="G177" s="114"/>
      <c r="H177" s="114"/>
      <c r="I177" s="114"/>
      <c r="J177" s="114"/>
    </row>
    <row r="178" ht="15">
      <c r="J178" s="3" t="s">
        <v>3</v>
      </c>
    </row>
    <row r="179" spans="1:10" ht="72.75" customHeight="1">
      <c r="A179" s="109" t="s">
        <v>36</v>
      </c>
      <c r="B179" s="109" t="s">
        <v>5</v>
      </c>
      <c r="C179" s="109" t="s">
        <v>37</v>
      </c>
      <c r="D179" s="109" t="s">
        <v>64</v>
      </c>
      <c r="E179" s="109" t="s">
        <v>38</v>
      </c>
      <c r="F179" s="109" t="s">
        <v>39</v>
      </c>
      <c r="G179" s="109" t="s">
        <v>65</v>
      </c>
      <c r="H179" s="109" t="s">
        <v>40</v>
      </c>
      <c r="I179" s="109"/>
      <c r="J179" s="109" t="s">
        <v>66</v>
      </c>
    </row>
    <row r="180" spans="1:10" ht="30">
      <c r="A180" s="109"/>
      <c r="B180" s="109"/>
      <c r="C180" s="109"/>
      <c r="D180" s="109"/>
      <c r="E180" s="109"/>
      <c r="F180" s="109"/>
      <c r="G180" s="109"/>
      <c r="H180" s="4" t="s">
        <v>41</v>
      </c>
      <c r="I180" s="4" t="s">
        <v>42</v>
      </c>
      <c r="J180" s="109"/>
    </row>
    <row r="181" spans="1:10" ht="15">
      <c r="A181" s="4">
        <v>1</v>
      </c>
      <c r="B181" s="4">
        <v>2</v>
      </c>
      <c r="C181" s="4">
        <v>3</v>
      </c>
      <c r="D181" s="4">
        <v>4</v>
      </c>
      <c r="E181" s="4">
        <v>5</v>
      </c>
      <c r="F181" s="4">
        <v>6</v>
      </c>
      <c r="G181" s="4">
        <v>7</v>
      </c>
      <c r="H181" s="4">
        <v>8</v>
      </c>
      <c r="I181" s="4">
        <v>9</v>
      </c>
      <c r="J181" s="4">
        <v>10</v>
      </c>
    </row>
    <row r="182" spans="1:10" ht="15">
      <c r="A182" s="4" t="s">
        <v>137</v>
      </c>
      <c r="B182" s="5" t="s">
        <v>305</v>
      </c>
      <c r="C182" s="41">
        <v>600</v>
      </c>
      <c r="D182" s="47">
        <v>588</v>
      </c>
      <c r="E182" s="41">
        <v>0</v>
      </c>
      <c r="F182" s="41">
        <v>0</v>
      </c>
      <c r="G182" s="41">
        <f>F182-E182</f>
        <v>0</v>
      </c>
      <c r="H182" s="41">
        <v>0</v>
      </c>
      <c r="I182" s="41">
        <v>0</v>
      </c>
      <c r="J182" s="41">
        <f>D182+F182</f>
        <v>588</v>
      </c>
    </row>
    <row r="183" spans="1:10" ht="15">
      <c r="A183" s="4" t="s">
        <v>9</v>
      </c>
      <c r="B183" s="4" t="s">
        <v>12</v>
      </c>
      <c r="C183" s="41">
        <f>SUM(C182:C182)</f>
        <v>600</v>
      </c>
      <c r="D183" s="41">
        <f>SUM(D182:D182)</f>
        <v>588</v>
      </c>
      <c r="E183" s="41">
        <v>0</v>
      </c>
      <c r="F183" s="43">
        <f>SUM(F182:F182)</f>
        <v>0</v>
      </c>
      <c r="G183" s="41">
        <v>0</v>
      </c>
      <c r="H183" s="43">
        <f>SUM(H182:H182)</f>
        <v>0</v>
      </c>
      <c r="I183" s="43">
        <f>SUM(I182:I182)</f>
        <v>0</v>
      </c>
      <c r="J183" s="43">
        <f>SUM(J182:J182)</f>
        <v>588</v>
      </c>
    </row>
    <row r="186" spans="1:12" ht="15" customHeight="1">
      <c r="A186" s="120" t="s">
        <v>180</v>
      </c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ht="15">
      <c r="L187" s="3" t="s">
        <v>3</v>
      </c>
    </row>
    <row r="188" spans="1:12" ht="15">
      <c r="A188" s="109" t="s">
        <v>36</v>
      </c>
      <c r="B188" s="109" t="s">
        <v>5</v>
      </c>
      <c r="C188" s="115" t="s">
        <v>178</v>
      </c>
      <c r="D188" s="116"/>
      <c r="E188" s="116"/>
      <c r="F188" s="116"/>
      <c r="G188" s="117"/>
      <c r="H188" s="109" t="s">
        <v>115</v>
      </c>
      <c r="I188" s="109"/>
      <c r="J188" s="109"/>
      <c r="K188" s="109"/>
      <c r="L188" s="109"/>
    </row>
    <row r="189" spans="1:12" ht="150.75" customHeight="1">
      <c r="A189" s="109"/>
      <c r="B189" s="109"/>
      <c r="C189" s="109" t="s">
        <v>43</v>
      </c>
      <c r="D189" s="109" t="s">
        <v>44</v>
      </c>
      <c r="E189" s="109" t="s">
        <v>45</v>
      </c>
      <c r="F189" s="109"/>
      <c r="G189" s="109" t="s">
        <v>67</v>
      </c>
      <c r="H189" s="109" t="s">
        <v>46</v>
      </c>
      <c r="I189" s="109" t="s">
        <v>68</v>
      </c>
      <c r="J189" s="109" t="s">
        <v>45</v>
      </c>
      <c r="K189" s="109"/>
      <c r="L189" s="109" t="s">
        <v>69</v>
      </c>
    </row>
    <row r="190" spans="1:12" ht="30">
      <c r="A190" s="109"/>
      <c r="B190" s="109"/>
      <c r="C190" s="109"/>
      <c r="D190" s="109"/>
      <c r="E190" s="4" t="s">
        <v>41</v>
      </c>
      <c r="F190" s="4" t="s">
        <v>42</v>
      </c>
      <c r="G190" s="109"/>
      <c r="H190" s="109"/>
      <c r="I190" s="109"/>
      <c r="J190" s="4" t="s">
        <v>41</v>
      </c>
      <c r="K190" s="4" t="s">
        <v>42</v>
      </c>
      <c r="L190" s="109"/>
    </row>
    <row r="191" spans="1:12" ht="15">
      <c r="A191" s="4">
        <v>1</v>
      </c>
      <c r="B191" s="4">
        <v>2</v>
      </c>
      <c r="C191" s="4">
        <v>3</v>
      </c>
      <c r="D191" s="4">
        <v>4</v>
      </c>
      <c r="E191" s="4">
        <v>5</v>
      </c>
      <c r="F191" s="4">
        <v>6</v>
      </c>
      <c r="G191" s="4">
        <v>7</v>
      </c>
      <c r="H191" s="4">
        <v>8</v>
      </c>
      <c r="I191" s="4">
        <v>9</v>
      </c>
      <c r="J191" s="4">
        <v>10</v>
      </c>
      <c r="K191" s="4">
        <v>11</v>
      </c>
      <c r="L191" s="4">
        <v>12</v>
      </c>
    </row>
    <row r="192" spans="1:12" ht="15">
      <c r="A192" s="20">
        <v>2700</v>
      </c>
      <c r="B192" s="5" t="s">
        <v>306</v>
      </c>
      <c r="C192" s="41">
        <v>0</v>
      </c>
      <c r="D192" s="41">
        <v>0</v>
      </c>
      <c r="E192" s="41">
        <f>D192</f>
        <v>0</v>
      </c>
      <c r="F192" s="41">
        <v>0</v>
      </c>
      <c r="G192" s="41">
        <f>C192-E192</f>
        <v>0</v>
      </c>
      <c r="H192" s="41">
        <f>N47</f>
        <v>2500</v>
      </c>
      <c r="I192" s="41">
        <f>D192-E192-F192</f>
        <v>0</v>
      </c>
      <c r="J192" s="41">
        <v>0</v>
      </c>
      <c r="K192" s="41">
        <v>0</v>
      </c>
      <c r="L192" s="41">
        <f>H192-I192</f>
        <v>2500</v>
      </c>
    </row>
    <row r="193" spans="1:15" ht="15">
      <c r="A193" s="4" t="s">
        <v>9</v>
      </c>
      <c r="B193" s="4" t="s">
        <v>12</v>
      </c>
      <c r="C193" s="41">
        <f aca="true" t="shared" si="1" ref="C193:L193">SUM(C192:C192)</f>
        <v>0</v>
      </c>
      <c r="D193" s="41">
        <f t="shared" si="1"/>
        <v>0</v>
      </c>
      <c r="E193" s="41">
        <f t="shared" si="1"/>
        <v>0</v>
      </c>
      <c r="F193" s="41">
        <f t="shared" si="1"/>
        <v>0</v>
      </c>
      <c r="G193" s="41">
        <f t="shared" si="1"/>
        <v>0</v>
      </c>
      <c r="H193" s="41">
        <f t="shared" si="1"/>
        <v>2500</v>
      </c>
      <c r="I193" s="41">
        <f t="shared" si="1"/>
        <v>0</v>
      </c>
      <c r="J193" s="41">
        <f t="shared" si="1"/>
        <v>0</v>
      </c>
      <c r="K193" s="41">
        <f t="shared" si="1"/>
        <v>0</v>
      </c>
      <c r="L193" s="41">
        <f t="shared" si="1"/>
        <v>2500</v>
      </c>
      <c r="O193" s="21"/>
    </row>
    <row r="196" spans="1:9" ht="15" customHeight="1">
      <c r="A196" s="120" t="s">
        <v>181</v>
      </c>
      <c r="B196" s="120"/>
      <c r="C196" s="120"/>
      <c r="D196" s="120"/>
      <c r="E196" s="120"/>
      <c r="F196" s="120"/>
      <c r="G196" s="120"/>
      <c r="H196" s="120"/>
      <c r="I196" s="120"/>
    </row>
    <row r="197" ht="15">
      <c r="I197" s="3" t="s">
        <v>3</v>
      </c>
    </row>
    <row r="198" spans="1:9" ht="149.25" customHeight="1">
      <c r="A198" s="4" t="s">
        <v>36</v>
      </c>
      <c r="B198" s="4" t="s">
        <v>5</v>
      </c>
      <c r="C198" s="4" t="s">
        <v>37</v>
      </c>
      <c r="D198" s="4" t="s">
        <v>47</v>
      </c>
      <c r="E198" s="4" t="s">
        <v>182</v>
      </c>
      <c r="F198" s="4" t="s">
        <v>183</v>
      </c>
      <c r="G198" s="4" t="s">
        <v>184</v>
      </c>
      <c r="H198" s="4" t="s">
        <v>48</v>
      </c>
      <c r="I198" s="4" t="s">
        <v>49</v>
      </c>
    </row>
    <row r="199" spans="1:9" ht="12" customHeight="1">
      <c r="A199" s="4">
        <v>1</v>
      </c>
      <c r="B199" s="4">
        <v>2</v>
      </c>
      <c r="C199" s="4">
        <v>3</v>
      </c>
      <c r="D199" s="4">
        <v>4</v>
      </c>
      <c r="E199" s="4">
        <v>5</v>
      </c>
      <c r="F199" s="4">
        <v>6</v>
      </c>
      <c r="G199" s="4">
        <v>7</v>
      </c>
      <c r="H199" s="4">
        <v>8</v>
      </c>
      <c r="I199" s="4">
        <v>9</v>
      </c>
    </row>
    <row r="200" spans="1:9" ht="15">
      <c r="A200" s="20">
        <v>2700</v>
      </c>
      <c r="B200" s="18" t="s">
        <v>129</v>
      </c>
      <c r="C200" s="41">
        <v>600</v>
      </c>
      <c r="D200" s="41">
        <v>588</v>
      </c>
      <c r="E200" s="41">
        <v>0</v>
      </c>
      <c r="F200" s="41">
        <v>0</v>
      </c>
      <c r="G200" s="41">
        <v>0</v>
      </c>
      <c r="H200" s="41" t="s">
        <v>9</v>
      </c>
      <c r="I200" s="41" t="s">
        <v>9</v>
      </c>
    </row>
    <row r="201" spans="1:9" ht="15">
      <c r="A201" s="4" t="s">
        <v>9</v>
      </c>
      <c r="B201" s="4" t="s">
        <v>12</v>
      </c>
      <c r="C201" s="41">
        <f>C200</f>
        <v>600</v>
      </c>
      <c r="D201" s="41">
        <f>D200</f>
        <v>588</v>
      </c>
      <c r="E201" s="41">
        <f>E200</f>
        <v>0</v>
      </c>
      <c r="F201" s="41">
        <f>F200</f>
        <v>0</v>
      </c>
      <c r="G201" s="41">
        <f>G200</f>
        <v>0</v>
      </c>
      <c r="H201" s="41" t="s">
        <v>9</v>
      </c>
      <c r="I201" s="41" t="s">
        <v>9</v>
      </c>
    </row>
    <row r="204" spans="1:9" ht="15" customHeight="1">
      <c r="A204" s="133" t="s">
        <v>185</v>
      </c>
      <c r="B204" s="133"/>
      <c r="C204" s="133"/>
      <c r="D204" s="133"/>
      <c r="E204" s="133"/>
      <c r="F204" s="133"/>
      <c r="G204" s="133"/>
      <c r="H204" s="133"/>
      <c r="I204" s="133"/>
    </row>
    <row r="205" spans="1:9" ht="63" customHeight="1">
      <c r="A205" s="110" t="s">
        <v>195</v>
      </c>
      <c r="B205" s="112"/>
      <c r="C205" s="112"/>
      <c r="D205" s="112"/>
      <c r="E205" s="112"/>
      <c r="F205" s="112"/>
      <c r="G205" s="112"/>
      <c r="H205" s="112"/>
      <c r="I205" s="112"/>
    </row>
    <row r="206" spans="1:9" ht="45.75" customHeight="1">
      <c r="A206" s="114" t="s">
        <v>186</v>
      </c>
      <c r="B206" s="114"/>
      <c r="C206" s="114"/>
      <c r="D206" s="114"/>
      <c r="E206" s="114"/>
      <c r="F206" s="114"/>
      <c r="G206" s="114"/>
      <c r="H206" s="114"/>
      <c r="I206" s="114"/>
    </row>
    <row r="207" spans="1:9" ht="87" customHeight="1">
      <c r="A207" s="110" t="s">
        <v>215</v>
      </c>
      <c r="B207" s="113"/>
      <c r="C207" s="113"/>
      <c r="D207" s="113"/>
      <c r="E207" s="113"/>
      <c r="F207" s="113"/>
      <c r="G207" s="113"/>
      <c r="H207" s="113"/>
      <c r="I207" s="113"/>
    </row>
    <row r="208" spans="1:9" s="12" customFormat="1" ht="12.75" customHeight="1">
      <c r="A208" s="128" t="s">
        <v>75</v>
      </c>
      <c r="B208" s="128"/>
      <c r="C208" s="10"/>
      <c r="D208" s="11"/>
      <c r="G208" s="108" t="s">
        <v>78</v>
      </c>
      <c r="H208" s="108"/>
      <c r="I208" s="108"/>
    </row>
    <row r="209" spans="1:9" s="8" customFormat="1" ht="15" customHeight="1">
      <c r="A209" s="9"/>
      <c r="D209" s="7" t="s">
        <v>50</v>
      </c>
      <c r="G209" s="127" t="s">
        <v>51</v>
      </c>
      <c r="H209" s="127"/>
      <c r="I209" s="127"/>
    </row>
    <row r="210" spans="1:9" s="12" customFormat="1" ht="12.75" customHeight="1">
      <c r="A210" s="128" t="s">
        <v>76</v>
      </c>
      <c r="B210" s="128"/>
      <c r="C210" s="10"/>
      <c r="D210" s="11"/>
      <c r="G210" s="108" t="s">
        <v>77</v>
      </c>
      <c r="H210" s="108"/>
      <c r="I210" s="108"/>
    </row>
    <row r="211" spans="1:9" s="8" customFormat="1" ht="15" customHeight="1">
      <c r="A211" s="9"/>
      <c r="D211" s="7" t="s">
        <v>50</v>
      </c>
      <c r="G211" s="127" t="s">
        <v>51</v>
      </c>
      <c r="H211" s="127"/>
      <c r="I211" s="127"/>
    </row>
  </sheetData>
  <sheetProtection/>
  <mergeCells count="169">
    <mergeCell ref="G209:I209"/>
    <mergeCell ref="A210:B210"/>
    <mergeCell ref="G210:I210"/>
    <mergeCell ref="G211:I211"/>
    <mergeCell ref="D119:D120"/>
    <mergeCell ref="A196:I196"/>
    <mergeCell ref="A204:I204"/>
    <mergeCell ref="A205:I205"/>
    <mergeCell ref="A206:I206"/>
    <mergeCell ref="A207:I207"/>
    <mergeCell ref="A208:B208"/>
    <mergeCell ref="G208:I208"/>
    <mergeCell ref="E189:F189"/>
    <mergeCell ref="G189:G190"/>
    <mergeCell ref="H189:H190"/>
    <mergeCell ref="I189:I190"/>
    <mergeCell ref="C189:C190"/>
    <mergeCell ref="D189:D190"/>
    <mergeCell ref="J189:K189"/>
    <mergeCell ref="L189:L190"/>
    <mergeCell ref="G179:G180"/>
    <mergeCell ref="H179:I179"/>
    <mergeCell ref="J179:J180"/>
    <mergeCell ref="A186:L186"/>
    <mergeCell ref="A188:A190"/>
    <mergeCell ref="B188:B190"/>
    <mergeCell ref="C188:G188"/>
    <mergeCell ref="H188:L188"/>
    <mergeCell ref="A174:J174"/>
    <mergeCell ref="A175:M175"/>
    <mergeCell ref="A176:J176"/>
    <mergeCell ref="A177:J177"/>
    <mergeCell ref="A179:A180"/>
    <mergeCell ref="B179:B180"/>
    <mergeCell ref="C179:C180"/>
    <mergeCell ref="D179:D180"/>
    <mergeCell ref="E179:E180"/>
    <mergeCell ref="F179:F180"/>
    <mergeCell ref="A165:M165"/>
    <mergeCell ref="A167:A168"/>
    <mergeCell ref="B167:B168"/>
    <mergeCell ref="C167:C168"/>
    <mergeCell ref="D167:E167"/>
    <mergeCell ref="F167:G167"/>
    <mergeCell ref="H167:I167"/>
    <mergeCell ref="J167:K167"/>
    <mergeCell ref="L167:M167"/>
    <mergeCell ref="A156:I156"/>
    <mergeCell ref="A158:A159"/>
    <mergeCell ref="B158:B159"/>
    <mergeCell ref="C158:C159"/>
    <mergeCell ref="D158:F158"/>
    <mergeCell ref="G158:I158"/>
    <mergeCell ref="A148:L148"/>
    <mergeCell ref="A150:A151"/>
    <mergeCell ref="B150:B151"/>
    <mergeCell ref="C150:C151"/>
    <mergeCell ref="D150:F150"/>
    <mergeCell ref="G150:I150"/>
    <mergeCell ref="J150:L150"/>
    <mergeCell ref="I139:J139"/>
    <mergeCell ref="K139:K140"/>
    <mergeCell ref="L139:L140"/>
    <mergeCell ref="M139:M140"/>
    <mergeCell ref="N139:N140"/>
    <mergeCell ref="A147:L147"/>
    <mergeCell ref="A136:N136"/>
    <mergeCell ref="A138:A140"/>
    <mergeCell ref="B138:B140"/>
    <mergeCell ref="C138:F138"/>
    <mergeCell ref="G138:J138"/>
    <mergeCell ref="K138:L138"/>
    <mergeCell ref="M138:N138"/>
    <mergeCell ref="C139:D139"/>
    <mergeCell ref="E139:F139"/>
    <mergeCell ref="G139:H139"/>
    <mergeCell ref="A126:K126"/>
    <mergeCell ref="A128:A129"/>
    <mergeCell ref="B128:C128"/>
    <mergeCell ref="D128:E128"/>
    <mergeCell ref="F128:G128"/>
    <mergeCell ref="H128:I128"/>
    <mergeCell ref="J128:K128"/>
    <mergeCell ref="K97:M97"/>
    <mergeCell ref="A111:J111"/>
    <mergeCell ref="A113:A114"/>
    <mergeCell ref="B113:B114"/>
    <mergeCell ref="C113:C114"/>
    <mergeCell ref="D113:D114"/>
    <mergeCell ref="E113:G113"/>
    <mergeCell ref="H113:J113"/>
    <mergeCell ref="A97:A98"/>
    <mergeCell ref="B97:B98"/>
    <mergeCell ref="C97:C98"/>
    <mergeCell ref="D97:D98"/>
    <mergeCell ref="E97:G97"/>
    <mergeCell ref="H97:J97"/>
    <mergeCell ref="A88:A89"/>
    <mergeCell ref="B88:B89"/>
    <mergeCell ref="C88:F88"/>
    <mergeCell ref="G88:J88"/>
    <mergeCell ref="A94:M94"/>
    <mergeCell ref="A95:M95"/>
    <mergeCell ref="A79:A80"/>
    <mergeCell ref="B79:B80"/>
    <mergeCell ref="C79:F79"/>
    <mergeCell ref="G79:J79"/>
    <mergeCell ref="K79:N79"/>
    <mergeCell ref="A86:J86"/>
    <mergeCell ref="A70:A71"/>
    <mergeCell ref="B70:B71"/>
    <mergeCell ref="C70:F70"/>
    <mergeCell ref="G70:J70"/>
    <mergeCell ref="A76:N76"/>
    <mergeCell ref="A77:N77"/>
    <mergeCell ref="A59:J59"/>
    <mergeCell ref="A61:A62"/>
    <mergeCell ref="B61:B62"/>
    <mergeCell ref="C61:F61"/>
    <mergeCell ref="G61:J61"/>
    <mergeCell ref="A68:J68"/>
    <mergeCell ref="A51:N51"/>
    <mergeCell ref="A53:A54"/>
    <mergeCell ref="B53:B54"/>
    <mergeCell ref="C53:F53"/>
    <mergeCell ref="G53:J53"/>
    <mergeCell ref="K53:N53"/>
    <mergeCell ref="A41:N41"/>
    <mergeCell ref="A42:N42"/>
    <mergeCell ref="A44:A45"/>
    <mergeCell ref="B44:B45"/>
    <mergeCell ref="C44:F44"/>
    <mergeCell ref="G44:J44"/>
    <mergeCell ref="K44:N44"/>
    <mergeCell ref="K26:N26"/>
    <mergeCell ref="A32:J32"/>
    <mergeCell ref="A34:A35"/>
    <mergeCell ref="B34:B35"/>
    <mergeCell ref="C34:F34"/>
    <mergeCell ref="G34:J34"/>
    <mergeCell ref="A20:P20"/>
    <mergeCell ref="A21:P21"/>
    <mergeCell ref="A22:P22"/>
    <mergeCell ref="A23:N23"/>
    <mergeCell ref="A24:N24"/>
    <mergeCell ref="D103:D104"/>
    <mergeCell ref="A26:A27"/>
    <mergeCell ref="B26:B27"/>
    <mergeCell ref="C26:F26"/>
    <mergeCell ref="G26:J26"/>
    <mergeCell ref="A14:N14"/>
    <mergeCell ref="A15:N15"/>
    <mergeCell ref="A16:N16"/>
    <mergeCell ref="A17:N17"/>
    <mergeCell ref="A18:J18"/>
    <mergeCell ref="A19:P19"/>
    <mergeCell ref="A10:N10"/>
    <mergeCell ref="O10:P10"/>
    <mergeCell ref="A11:L11"/>
    <mergeCell ref="M11:P11"/>
    <mergeCell ref="A12:L12"/>
    <mergeCell ref="M12:P12"/>
    <mergeCell ref="A6:P6"/>
    <mergeCell ref="A7:N7"/>
    <mergeCell ref="O7:P7"/>
    <mergeCell ref="A8:N8"/>
    <mergeCell ref="O8:P8"/>
    <mergeCell ref="A9:N9"/>
    <mergeCell ref="O9:P9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13"/>
  <sheetViews>
    <sheetView zoomScale="90" zoomScaleNormal="90" zoomScalePageLayoutView="0" workbookViewId="0" topLeftCell="A85">
      <selection activeCell="N103" sqref="N103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357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356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26.25" customHeight="1">
      <c r="A15" s="114" t="s">
        <v>383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24.75" customHeight="1">
      <c r="A16" s="114" t="s">
        <v>384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1" customHeight="1">
      <c r="A20" s="105" t="s">
        <v>302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236" s="15" customFormat="1" ht="18.75" customHeight="1">
      <c r="A21" s="137" t="s">
        <v>382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</row>
    <row r="22" spans="1:51" s="15" customFormat="1" ht="37.5" customHeight="1">
      <c r="A22" s="105" t="s">
        <v>304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ht="15.7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14" ht="15">
      <c r="A24" s="114" t="s">
        <v>72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4" ht="15">
      <c r="A25" s="114" t="s">
        <v>111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ht="15">
      <c r="N26" s="3" t="s">
        <v>3</v>
      </c>
    </row>
    <row r="27" spans="1:14" ht="68.25" customHeight="1">
      <c r="A27" s="109" t="s">
        <v>4</v>
      </c>
      <c r="B27" s="109" t="s">
        <v>5</v>
      </c>
      <c r="C27" s="109" t="s">
        <v>80</v>
      </c>
      <c r="D27" s="109"/>
      <c r="E27" s="109"/>
      <c r="F27" s="109"/>
      <c r="G27" s="109" t="s">
        <v>81</v>
      </c>
      <c r="H27" s="109"/>
      <c r="I27" s="109"/>
      <c r="J27" s="109"/>
      <c r="K27" s="109" t="s">
        <v>82</v>
      </c>
      <c r="L27" s="109"/>
      <c r="M27" s="109"/>
      <c r="N27" s="109"/>
    </row>
    <row r="28" spans="1:14" ht="60">
      <c r="A28" s="109"/>
      <c r="B28" s="109"/>
      <c r="C28" s="4" t="s">
        <v>6</v>
      </c>
      <c r="D28" s="4" t="s">
        <v>7</v>
      </c>
      <c r="E28" s="4" t="s">
        <v>8</v>
      </c>
      <c r="F28" s="4" t="s">
        <v>54</v>
      </c>
      <c r="G28" s="4" t="s">
        <v>6</v>
      </c>
      <c r="H28" s="4" t="s">
        <v>7</v>
      </c>
      <c r="I28" s="4" t="s">
        <v>8</v>
      </c>
      <c r="J28" s="4" t="s">
        <v>52</v>
      </c>
      <c r="K28" s="4" t="s">
        <v>6</v>
      </c>
      <c r="L28" s="4" t="s">
        <v>7</v>
      </c>
      <c r="M28" s="4" t="s">
        <v>8</v>
      </c>
      <c r="N28" s="4" t="s">
        <v>53</v>
      </c>
    </row>
    <row r="29" spans="1:14" ht="1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  <c r="K29" s="4">
        <v>11</v>
      </c>
      <c r="L29" s="4">
        <v>12</v>
      </c>
      <c r="M29" s="4">
        <v>13</v>
      </c>
      <c r="N29" s="4">
        <v>14</v>
      </c>
    </row>
    <row r="30" spans="1:14" ht="30">
      <c r="A30" s="4">
        <v>25010000</v>
      </c>
      <c r="B30" s="5" t="s">
        <v>10</v>
      </c>
      <c r="C30" s="41">
        <v>618500</v>
      </c>
      <c r="D30" s="41" t="s">
        <v>11</v>
      </c>
      <c r="E30" s="41" t="s">
        <v>11</v>
      </c>
      <c r="F30" s="41">
        <f>C30</f>
        <v>618500</v>
      </c>
      <c r="G30" s="41">
        <v>933200</v>
      </c>
      <c r="H30" s="41" t="s">
        <v>11</v>
      </c>
      <c r="I30" s="41" t="s">
        <v>11</v>
      </c>
      <c r="J30" s="41">
        <f>G30</f>
        <v>933200</v>
      </c>
      <c r="K30" s="41">
        <v>1050000</v>
      </c>
      <c r="L30" s="41" t="s">
        <v>11</v>
      </c>
      <c r="M30" s="41" t="s">
        <v>11</v>
      </c>
      <c r="N30" s="41">
        <f>K30</f>
        <v>1050000</v>
      </c>
    </row>
    <row r="31" spans="1:14" ht="15">
      <c r="A31" s="4" t="s">
        <v>9</v>
      </c>
      <c r="B31" s="4" t="s">
        <v>12</v>
      </c>
      <c r="C31" s="41">
        <f>C30</f>
        <v>618500</v>
      </c>
      <c r="D31" s="41" t="s">
        <v>11</v>
      </c>
      <c r="E31" s="41" t="s">
        <v>11</v>
      </c>
      <c r="F31" s="41">
        <f>SUM(F30:F30)</f>
        <v>618500</v>
      </c>
      <c r="G31" s="41">
        <f>G30</f>
        <v>933200</v>
      </c>
      <c r="H31" s="41" t="s">
        <v>11</v>
      </c>
      <c r="I31" s="41" t="s">
        <v>11</v>
      </c>
      <c r="J31" s="41">
        <f>SUM(J30:J30)</f>
        <v>933200</v>
      </c>
      <c r="K31" s="41">
        <f>K30</f>
        <v>1050000</v>
      </c>
      <c r="L31" s="41" t="s">
        <v>11</v>
      </c>
      <c r="M31" s="41" t="s">
        <v>11</v>
      </c>
      <c r="N31" s="41">
        <f>SUM(N30:N30)</f>
        <v>1050000</v>
      </c>
    </row>
    <row r="33" spans="1:10" ht="15">
      <c r="A33" s="120" t="s">
        <v>110</v>
      </c>
      <c r="B33" s="120"/>
      <c r="C33" s="120"/>
      <c r="D33" s="120"/>
      <c r="E33" s="120"/>
      <c r="F33" s="120"/>
      <c r="G33" s="120"/>
      <c r="H33" s="120"/>
      <c r="I33" s="120"/>
      <c r="J33" s="120"/>
    </row>
    <row r="34" ht="15">
      <c r="J34" s="3" t="s">
        <v>3</v>
      </c>
    </row>
    <row r="35" spans="1:10" ht="60.75" customHeight="1">
      <c r="A35" s="109" t="s">
        <v>4</v>
      </c>
      <c r="B35" s="109" t="s">
        <v>5</v>
      </c>
      <c r="C35" s="109" t="s">
        <v>103</v>
      </c>
      <c r="D35" s="109"/>
      <c r="E35" s="109"/>
      <c r="F35" s="109"/>
      <c r="G35" s="109" t="s">
        <v>104</v>
      </c>
      <c r="H35" s="109"/>
      <c r="I35" s="109"/>
      <c r="J35" s="109"/>
    </row>
    <row r="36" spans="1:10" ht="60">
      <c r="A36" s="109"/>
      <c r="B36" s="109"/>
      <c r="C36" s="4" t="s">
        <v>6</v>
      </c>
      <c r="D36" s="4" t="s">
        <v>7</v>
      </c>
      <c r="E36" s="4" t="s">
        <v>8</v>
      </c>
      <c r="F36" s="4" t="s">
        <v>54</v>
      </c>
      <c r="G36" s="4" t="s">
        <v>6</v>
      </c>
      <c r="H36" s="4" t="s">
        <v>7</v>
      </c>
      <c r="I36" s="4" t="s">
        <v>8</v>
      </c>
      <c r="J36" s="4" t="s">
        <v>52</v>
      </c>
    </row>
    <row r="37" spans="1:10" ht="15">
      <c r="A37" s="4">
        <v>1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</row>
    <row r="38" spans="1:10" ht="30">
      <c r="A38" s="4">
        <v>25010000</v>
      </c>
      <c r="B38" s="5" t="s">
        <v>10</v>
      </c>
      <c r="C38" s="41">
        <v>1100000</v>
      </c>
      <c r="D38" s="41" t="s">
        <v>11</v>
      </c>
      <c r="E38" s="41" t="s">
        <v>9</v>
      </c>
      <c r="F38" s="41">
        <f>C38</f>
        <v>1100000</v>
      </c>
      <c r="G38" s="41">
        <v>1150000</v>
      </c>
      <c r="H38" s="41" t="s">
        <v>11</v>
      </c>
      <c r="I38" s="41" t="s">
        <v>9</v>
      </c>
      <c r="J38" s="41">
        <f>G38</f>
        <v>1150000</v>
      </c>
    </row>
    <row r="39" spans="1:10" ht="15">
      <c r="A39" s="5" t="s">
        <v>9</v>
      </c>
      <c r="B39" s="4" t="s">
        <v>12</v>
      </c>
      <c r="C39" s="41">
        <f>C38</f>
        <v>1100000</v>
      </c>
      <c r="D39" s="41" t="s">
        <v>11</v>
      </c>
      <c r="E39" s="41" t="s">
        <v>11</v>
      </c>
      <c r="F39" s="41">
        <f>F38</f>
        <v>1100000</v>
      </c>
      <c r="G39" s="41">
        <f>G38</f>
        <v>1150000</v>
      </c>
      <c r="H39" s="41" t="s">
        <v>11</v>
      </c>
      <c r="I39" s="41" t="s">
        <v>11</v>
      </c>
      <c r="J39" s="41">
        <f>J38</f>
        <v>1150000</v>
      </c>
    </row>
    <row r="42" spans="1:14" ht="15">
      <c r="A42" s="114" t="s">
        <v>13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15">
      <c r="A43" s="114" t="s">
        <v>105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 ht="21.75" customHeight="1">
      <c r="A44" s="3"/>
      <c r="N44" s="3" t="s">
        <v>3</v>
      </c>
    </row>
    <row r="45" spans="1:14" ht="63" customHeight="1">
      <c r="A45" s="109" t="s">
        <v>14</v>
      </c>
      <c r="B45" s="109" t="s">
        <v>5</v>
      </c>
      <c r="C45" s="109" t="s">
        <v>80</v>
      </c>
      <c r="D45" s="109"/>
      <c r="E45" s="109"/>
      <c r="F45" s="109"/>
      <c r="G45" s="109" t="s">
        <v>81</v>
      </c>
      <c r="H45" s="109"/>
      <c r="I45" s="109"/>
      <c r="J45" s="109"/>
      <c r="K45" s="109" t="s">
        <v>82</v>
      </c>
      <c r="L45" s="109"/>
      <c r="M45" s="109"/>
      <c r="N45" s="109"/>
    </row>
    <row r="46" spans="1:14" ht="60">
      <c r="A46" s="109"/>
      <c r="B46" s="109"/>
      <c r="C46" s="4" t="s">
        <v>6</v>
      </c>
      <c r="D46" s="4" t="s">
        <v>7</v>
      </c>
      <c r="E46" s="4" t="s">
        <v>8</v>
      </c>
      <c r="F46" s="4" t="s">
        <v>54</v>
      </c>
      <c r="G46" s="4" t="s">
        <v>6</v>
      </c>
      <c r="H46" s="4" t="s">
        <v>7</v>
      </c>
      <c r="I46" s="4" t="s">
        <v>8</v>
      </c>
      <c r="J46" s="4" t="s">
        <v>52</v>
      </c>
      <c r="K46" s="4" t="s">
        <v>6</v>
      </c>
      <c r="L46" s="4" t="s">
        <v>7</v>
      </c>
      <c r="M46" s="4" t="s">
        <v>8</v>
      </c>
      <c r="N46" s="4" t="s">
        <v>53</v>
      </c>
    </row>
    <row r="47" spans="1:14" ht="15">
      <c r="A47" s="4">
        <v>1</v>
      </c>
      <c r="B47" s="4">
        <v>2</v>
      </c>
      <c r="C47" s="4">
        <v>3</v>
      </c>
      <c r="D47" s="4">
        <v>4</v>
      </c>
      <c r="E47" s="4">
        <v>5</v>
      </c>
      <c r="F47" s="4">
        <v>6</v>
      </c>
      <c r="G47" s="4">
        <v>7</v>
      </c>
      <c r="H47" s="4">
        <v>8</v>
      </c>
      <c r="I47" s="4">
        <v>9</v>
      </c>
      <c r="J47" s="4">
        <v>10</v>
      </c>
      <c r="K47" s="4">
        <v>11</v>
      </c>
      <c r="L47" s="4">
        <v>12</v>
      </c>
      <c r="M47" s="4">
        <v>13</v>
      </c>
      <c r="N47" s="4">
        <v>14</v>
      </c>
    </row>
    <row r="48" spans="1:14" ht="26.25">
      <c r="A48" s="20">
        <v>2610</v>
      </c>
      <c r="B48" s="18" t="s">
        <v>397</v>
      </c>
      <c r="C48" s="41">
        <v>618500</v>
      </c>
      <c r="D48" s="41"/>
      <c r="E48" s="41"/>
      <c r="F48" s="41">
        <f>C48+D48</f>
        <v>618500</v>
      </c>
      <c r="G48" s="41">
        <v>933200</v>
      </c>
      <c r="H48" s="41"/>
      <c r="I48" s="41"/>
      <c r="J48" s="41">
        <f>G48+H48</f>
        <v>933200</v>
      </c>
      <c r="K48" s="41">
        <v>1050000</v>
      </c>
      <c r="L48" s="41"/>
      <c r="M48" s="41"/>
      <c r="N48" s="41">
        <f>K48+L48</f>
        <v>1050000</v>
      </c>
    </row>
    <row r="49" spans="1:14" ht="15">
      <c r="A49" s="4" t="s">
        <v>9</v>
      </c>
      <c r="B49" s="4" t="s">
        <v>12</v>
      </c>
      <c r="C49" s="41">
        <f>SUM(C48:C48)</f>
        <v>618500</v>
      </c>
      <c r="D49" s="41">
        <f>SUM(D48:D48)</f>
        <v>0</v>
      </c>
      <c r="E49" s="41">
        <f>SUM(E48:E48)</f>
        <v>0</v>
      </c>
      <c r="F49" s="41">
        <f>C49+D49</f>
        <v>618500</v>
      </c>
      <c r="G49" s="41">
        <f>SUM(G48:G48)</f>
        <v>933200</v>
      </c>
      <c r="H49" s="41">
        <f>SUM(H48:H48)</f>
        <v>0</v>
      </c>
      <c r="I49" s="41">
        <f>SUM(I48:I48)</f>
        <v>0</v>
      </c>
      <c r="J49" s="41">
        <f>G49+H49</f>
        <v>933200</v>
      </c>
      <c r="K49" s="41">
        <f>SUM(K48:K48)</f>
        <v>1050000</v>
      </c>
      <c r="L49" s="41">
        <f>SUM(L48:L48)</f>
        <v>0</v>
      </c>
      <c r="M49" s="41">
        <f>SUM(M48:M48)</f>
        <v>0</v>
      </c>
      <c r="N49" s="41">
        <f>K49+L49</f>
        <v>1050000</v>
      </c>
    </row>
    <row r="52" spans="1:14" ht="15">
      <c r="A52" s="120" t="s">
        <v>106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</row>
    <row r="53" ht="15" customHeight="1">
      <c r="N53" s="3" t="s">
        <v>3</v>
      </c>
    </row>
    <row r="54" spans="1:14" ht="58.5" customHeight="1">
      <c r="A54" s="109" t="s">
        <v>15</v>
      </c>
      <c r="B54" s="109" t="s">
        <v>5</v>
      </c>
      <c r="C54" s="109" t="s">
        <v>80</v>
      </c>
      <c r="D54" s="109"/>
      <c r="E54" s="109"/>
      <c r="F54" s="109"/>
      <c r="G54" s="109" t="s">
        <v>81</v>
      </c>
      <c r="H54" s="109"/>
      <c r="I54" s="109"/>
      <c r="J54" s="109"/>
      <c r="K54" s="109" t="s">
        <v>82</v>
      </c>
      <c r="L54" s="109"/>
      <c r="M54" s="109"/>
      <c r="N54" s="109"/>
    </row>
    <row r="55" spans="1:14" ht="60">
      <c r="A55" s="109"/>
      <c r="B55" s="109"/>
      <c r="C55" s="4" t="s">
        <v>6</v>
      </c>
      <c r="D55" s="4" t="s">
        <v>7</v>
      </c>
      <c r="E55" s="4" t="s">
        <v>8</v>
      </c>
      <c r="F55" s="4" t="s">
        <v>54</v>
      </c>
      <c r="G55" s="4" t="s">
        <v>6</v>
      </c>
      <c r="H55" s="4" t="s">
        <v>7</v>
      </c>
      <c r="I55" s="4" t="s">
        <v>8</v>
      </c>
      <c r="J55" s="4" t="s">
        <v>52</v>
      </c>
      <c r="K55" s="4" t="s">
        <v>6</v>
      </c>
      <c r="L55" s="4" t="s">
        <v>7</v>
      </c>
      <c r="M55" s="4" t="s">
        <v>8</v>
      </c>
      <c r="N55" s="4" t="s">
        <v>53</v>
      </c>
    </row>
    <row r="56" spans="1:14" ht="15">
      <c r="A56" s="4">
        <v>1</v>
      </c>
      <c r="B56" s="4">
        <v>2</v>
      </c>
      <c r="C56" s="4">
        <v>3</v>
      </c>
      <c r="D56" s="4">
        <v>4</v>
      </c>
      <c r="E56" s="4">
        <v>5</v>
      </c>
      <c r="F56" s="4">
        <v>6</v>
      </c>
      <c r="G56" s="4">
        <v>7</v>
      </c>
      <c r="H56" s="4">
        <v>8</v>
      </c>
      <c r="I56" s="4">
        <v>9</v>
      </c>
      <c r="J56" s="4">
        <v>10</v>
      </c>
      <c r="K56" s="4">
        <v>11</v>
      </c>
      <c r="L56" s="4">
        <v>12</v>
      </c>
      <c r="M56" s="4">
        <v>13</v>
      </c>
      <c r="N56" s="4">
        <v>14</v>
      </c>
    </row>
    <row r="57" spans="1:14" ht="15">
      <c r="A57" s="5" t="s">
        <v>9</v>
      </c>
      <c r="B57" s="5" t="s">
        <v>9</v>
      </c>
      <c r="C57" s="5" t="s">
        <v>9</v>
      </c>
      <c r="D57" s="5" t="s">
        <v>9</v>
      </c>
      <c r="E57" s="5" t="s">
        <v>9</v>
      </c>
      <c r="F57" s="5" t="s">
        <v>9</v>
      </c>
      <c r="G57" s="5" t="s">
        <v>9</v>
      </c>
      <c r="H57" s="5" t="s">
        <v>9</v>
      </c>
      <c r="I57" s="5" t="s">
        <v>9</v>
      </c>
      <c r="J57" s="5" t="s">
        <v>9</v>
      </c>
      <c r="K57" s="4" t="s">
        <v>9</v>
      </c>
      <c r="L57" s="5" t="s">
        <v>9</v>
      </c>
      <c r="M57" s="5" t="s">
        <v>9</v>
      </c>
      <c r="N57" s="5" t="s">
        <v>9</v>
      </c>
    </row>
    <row r="58" spans="1:14" ht="15">
      <c r="A58" s="4" t="s">
        <v>9</v>
      </c>
      <c r="B58" s="4" t="s">
        <v>12</v>
      </c>
      <c r="C58" s="4" t="s">
        <v>9</v>
      </c>
      <c r="D58" s="4" t="s">
        <v>9</v>
      </c>
      <c r="E58" s="4" t="s">
        <v>9</v>
      </c>
      <c r="F58" s="4" t="s">
        <v>9</v>
      </c>
      <c r="G58" s="4" t="s">
        <v>9</v>
      </c>
      <c r="H58" s="4" t="s">
        <v>9</v>
      </c>
      <c r="I58" s="4" t="s">
        <v>9</v>
      </c>
      <c r="J58" s="4" t="s">
        <v>9</v>
      </c>
      <c r="K58" s="4" t="s">
        <v>9</v>
      </c>
      <c r="L58" s="4" t="s">
        <v>9</v>
      </c>
      <c r="M58" s="4" t="s">
        <v>9</v>
      </c>
      <c r="N58" s="4" t="s">
        <v>9</v>
      </c>
    </row>
    <row r="60" spans="1:10" ht="15">
      <c r="A60" s="120" t="s">
        <v>107</v>
      </c>
      <c r="B60" s="120"/>
      <c r="C60" s="120"/>
      <c r="D60" s="120"/>
      <c r="E60" s="120"/>
      <c r="F60" s="120"/>
      <c r="G60" s="120"/>
      <c r="H60" s="120"/>
      <c r="I60" s="120"/>
      <c r="J60" s="120"/>
    </row>
    <row r="61" ht="21.75" customHeight="1">
      <c r="J61" s="3" t="s">
        <v>3</v>
      </c>
    </row>
    <row r="62" spans="1:10" ht="61.5" customHeight="1">
      <c r="A62" s="109" t="s">
        <v>14</v>
      </c>
      <c r="B62" s="109" t="s">
        <v>5</v>
      </c>
      <c r="C62" s="109" t="s">
        <v>103</v>
      </c>
      <c r="D62" s="109"/>
      <c r="E62" s="109"/>
      <c r="F62" s="109"/>
      <c r="G62" s="109" t="s">
        <v>104</v>
      </c>
      <c r="H62" s="109"/>
      <c r="I62" s="109"/>
      <c r="J62" s="109"/>
    </row>
    <row r="63" spans="1:10" ht="60">
      <c r="A63" s="109"/>
      <c r="B63" s="109"/>
      <c r="C63" s="4" t="s">
        <v>6</v>
      </c>
      <c r="D63" s="4" t="s">
        <v>7</v>
      </c>
      <c r="E63" s="4" t="s">
        <v>8</v>
      </c>
      <c r="F63" s="4" t="s">
        <v>54</v>
      </c>
      <c r="G63" s="4" t="s">
        <v>6</v>
      </c>
      <c r="H63" s="4" t="s">
        <v>7</v>
      </c>
      <c r="I63" s="4" t="s">
        <v>8</v>
      </c>
      <c r="J63" s="4" t="s">
        <v>52</v>
      </c>
    </row>
    <row r="64" spans="1:10" ht="1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</row>
    <row r="65" spans="1:14" ht="26.25">
      <c r="A65" s="20">
        <v>2610</v>
      </c>
      <c r="B65" s="18" t="s">
        <v>397</v>
      </c>
      <c r="C65" s="41">
        <v>1100000</v>
      </c>
      <c r="D65" s="41" t="s">
        <v>11</v>
      </c>
      <c r="E65" s="41" t="s">
        <v>9</v>
      </c>
      <c r="F65" s="41">
        <f>C65</f>
        <v>1100000</v>
      </c>
      <c r="G65" s="41">
        <v>1150000</v>
      </c>
      <c r="H65" s="41" t="s">
        <v>11</v>
      </c>
      <c r="I65" s="41" t="s">
        <v>9</v>
      </c>
      <c r="J65" s="41">
        <f>G65</f>
        <v>1150000</v>
      </c>
      <c r="K65" s="21"/>
      <c r="L65" s="22"/>
      <c r="M65" s="22"/>
      <c r="N65" s="22"/>
    </row>
    <row r="66" spans="1:10" ht="15">
      <c r="A66" s="4" t="s">
        <v>9</v>
      </c>
      <c r="B66" s="4" t="s">
        <v>12</v>
      </c>
      <c r="C66" s="4" t="s">
        <v>9</v>
      </c>
      <c r="D66" s="4" t="s">
        <v>9</v>
      </c>
      <c r="E66" s="4" t="s">
        <v>9</v>
      </c>
      <c r="F66" s="4" t="s">
        <v>9</v>
      </c>
      <c r="G66" s="4" t="s">
        <v>9</v>
      </c>
      <c r="H66" s="4" t="s">
        <v>9</v>
      </c>
      <c r="I66" s="4" t="s">
        <v>9</v>
      </c>
      <c r="J66" s="4" t="s">
        <v>9</v>
      </c>
    </row>
    <row r="69" spans="1:10" ht="15">
      <c r="A69" s="120" t="s">
        <v>108</v>
      </c>
      <c r="B69" s="120"/>
      <c r="C69" s="120"/>
      <c r="D69" s="120"/>
      <c r="E69" s="120"/>
      <c r="F69" s="120"/>
      <c r="G69" s="120"/>
      <c r="H69" s="120"/>
      <c r="I69" s="120"/>
      <c r="J69" s="120"/>
    </row>
    <row r="70" ht="15" customHeight="1">
      <c r="J70" s="3" t="s">
        <v>3</v>
      </c>
    </row>
    <row r="71" spans="1:10" ht="72.75" customHeight="1">
      <c r="A71" s="109" t="s">
        <v>15</v>
      </c>
      <c r="B71" s="109" t="s">
        <v>5</v>
      </c>
      <c r="C71" s="109" t="s">
        <v>103</v>
      </c>
      <c r="D71" s="109"/>
      <c r="E71" s="109"/>
      <c r="F71" s="109"/>
      <c r="G71" s="109" t="s">
        <v>104</v>
      </c>
      <c r="H71" s="109"/>
      <c r="I71" s="109"/>
      <c r="J71" s="109"/>
    </row>
    <row r="72" spans="1:10" ht="60">
      <c r="A72" s="109"/>
      <c r="B72" s="109"/>
      <c r="C72" s="4" t="s">
        <v>6</v>
      </c>
      <c r="D72" s="4" t="s">
        <v>7</v>
      </c>
      <c r="E72" s="4" t="s">
        <v>8</v>
      </c>
      <c r="F72" s="4" t="s">
        <v>54</v>
      </c>
      <c r="G72" s="4" t="s">
        <v>6</v>
      </c>
      <c r="H72" s="4" t="s">
        <v>7</v>
      </c>
      <c r="I72" s="4" t="s">
        <v>8</v>
      </c>
      <c r="J72" s="4" t="s">
        <v>52</v>
      </c>
    </row>
    <row r="73" spans="1:10" ht="15">
      <c r="A73" s="4">
        <v>1</v>
      </c>
      <c r="B73" s="4">
        <v>2</v>
      </c>
      <c r="C73" s="4">
        <v>3</v>
      </c>
      <c r="D73" s="4">
        <v>4</v>
      </c>
      <c r="E73" s="4">
        <v>5</v>
      </c>
      <c r="F73" s="4">
        <v>6</v>
      </c>
      <c r="G73" s="4">
        <v>7</v>
      </c>
      <c r="H73" s="4">
        <v>8</v>
      </c>
      <c r="I73" s="4">
        <v>9</v>
      </c>
      <c r="J73" s="4">
        <v>10</v>
      </c>
    </row>
    <row r="74" spans="1:10" ht="15">
      <c r="A74" s="4" t="s">
        <v>9</v>
      </c>
      <c r="B74" s="4" t="s">
        <v>9</v>
      </c>
      <c r="C74" s="4" t="s">
        <v>9</v>
      </c>
      <c r="D74" s="4" t="s">
        <v>9</v>
      </c>
      <c r="E74" s="4" t="s">
        <v>9</v>
      </c>
      <c r="F74" s="4" t="s">
        <v>9</v>
      </c>
      <c r="G74" s="4" t="s">
        <v>9</v>
      </c>
      <c r="H74" s="4" t="s">
        <v>9</v>
      </c>
      <c r="I74" s="4" t="s">
        <v>9</v>
      </c>
      <c r="J74" s="4" t="s">
        <v>9</v>
      </c>
    </row>
    <row r="75" spans="1:10" ht="15">
      <c r="A75" s="4" t="s">
        <v>9</v>
      </c>
      <c r="B75" s="4" t="s">
        <v>12</v>
      </c>
      <c r="C75" s="4" t="s">
        <v>9</v>
      </c>
      <c r="D75" s="4" t="s">
        <v>9</v>
      </c>
      <c r="E75" s="4" t="s">
        <v>9</v>
      </c>
      <c r="F75" s="4" t="s">
        <v>9</v>
      </c>
      <c r="G75" s="4" t="s">
        <v>9</v>
      </c>
      <c r="H75" s="4" t="s">
        <v>9</v>
      </c>
      <c r="I75" s="4" t="s">
        <v>9</v>
      </c>
      <c r="J75" s="4" t="s">
        <v>9</v>
      </c>
    </row>
    <row r="77" spans="1:14" ht="15">
      <c r="A77" s="114" t="s">
        <v>16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</row>
    <row r="78" spans="1:14" ht="15">
      <c r="A78" s="114" t="s">
        <v>109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</row>
    <row r="79" ht="30.75" customHeight="1">
      <c r="N79" s="3" t="s">
        <v>3</v>
      </c>
    </row>
    <row r="80" spans="1:14" ht="66.75" customHeight="1">
      <c r="A80" s="109" t="s">
        <v>17</v>
      </c>
      <c r="B80" s="109" t="s">
        <v>18</v>
      </c>
      <c r="C80" s="109" t="s">
        <v>80</v>
      </c>
      <c r="D80" s="109"/>
      <c r="E80" s="109"/>
      <c r="F80" s="109"/>
      <c r="G80" s="109" t="s">
        <v>81</v>
      </c>
      <c r="H80" s="109"/>
      <c r="I80" s="109"/>
      <c r="J80" s="109"/>
      <c r="K80" s="109" t="s">
        <v>82</v>
      </c>
      <c r="L80" s="109"/>
      <c r="M80" s="109"/>
      <c r="N80" s="109"/>
    </row>
    <row r="81" spans="1:14" ht="60">
      <c r="A81" s="109"/>
      <c r="B81" s="109"/>
      <c r="C81" s="4" t="s">
        <v>6</v>
      </c>
      <c r="D81" s="4" t="s">
        <v>7</v>
      </c>
      <c r="E81" s="4" t="s">
        <v>8</v>
      </c>
      <c r="F81" s="4" t="s">
        <v>54</v>
      </c>
      <c r="G81" s="4" t="s">
        <v>6</v>
      </c>
      <c r="H81" s="4" t="s">
        <v>7</v>
      </c>
      <c r="I81" s="4" t="s">
        <v>8</v>
      </c>
      <c r="J81" s="4" t="s">
        <v>52</v>
      </c>
      <c r="K81" s="4" t="s">
        <v>6</v>
      </c>
      <c r="L81" s="4" t="s">
        <v>7</v>
      </c>
      <c r="M81" s="4" t="s">
        <v>8</v>
      </c>
      <c r="N81" s="4" t="s">
        <v>53</v>
      </c>
    </row>
    <row r="82" spans="1:14" ht="15">
      <c r="A82" s="4">
        <v>1</v>
      </c>
      <c r="B82" s="4">
        <v>2</v>
      </c>
      <c r="C82" s="4">
        <v>3</v>
      </c>
      <c r="D82" s="4">
        <v>4</v>
      </c>
      <c r="E82" s="4">
        <v>5</v>
      </c>
      <c r="F82" s="4">
        <v>6</v>
      </c>
      <c r="G82" s="4">
        <v>7</v>
      </c>
      <c r="H82" s="4">
        <v>8</v>
      </c>
      <c r="I82" s="4">
        <v>9</v>
      </c>
      <c r="J82" s="4">
        <v>10</v>
      </c>
      <c r="K82" s="4">
        <v>11</v>
      </c>
      <c r="L82" s="4">
        <v>12</v>
      </c>
      <c r="M82" s="4">
        <v>13</v>
      </c>
      <c r="N82" s="4">
        <v>14</v>
      </c>
    </row>
    <row r="83" spans="1:14" ht="15">
      <c r="A83" s="4" t="s">
        <v>137</v>
      </c>
      <c r="B83" s="5" t="s">
        <v>398</v>
      </c>
      <c r="C83" s="41">
        <v>618500</v>
      </c>
      <c r="D83" s="41">
        <v>0</v>
      </c>
      <c r="E83" s="41">
        <v>0</v>
      </c>
      <c r="F83" s="41">
        <f>C83+D83</f>
        <v>618500</v>
      </c>
      <c r="G83" s="41">
        <v>933200</v>
      </c>
      <c r="H83" s="41">
        <v>0</v>
      </c>
      <c r="I83" s="41">
        <v>0</v>
      </c>
      <c r="J83" s="41">
        <f>G83+H83</f>
        <v>933200</v>
      </c>
      <c r="K83" s="41">
        <f>K48</f>
        <v>1050000</v>
      </c>
      <c r="L83" s="41">
        <v>0</v>
      </c>
      <c r="M83" s="41">
        <v>0</v>
      </c>
      <c r="N83" s="41">
        <f>K83+L83</f>
        <v>1050000</v>
      </c>
    </row>
    <row r="84" spans="1:14" ht="15">
      <c r="A84" s="5" t="s">
        <v>9</v>
      </c>
      <c r="B84" s="4" t="s">
        <v>12</v>
      </c>
      <c r="C84" s="41">
        <f aca="true" t="shared" si="0" ref="C84:N84">SUM(C83:C83)</f>
        <v>618500</v>
      </c>
      <c r="D84" s="41">
        <f t="shared" si="0"/>
        <v>0</v>
      </c>
      <c r="E84" s="41">
        <f t="shared" si="0"/>
        <v>0</v>
      </c>
      <c r="F84" s="41">
        <f t="shared" si="0"/>
        <v>618500</v>
      </c>
      <c r="G84" s="41">
        <f t="shared" si="0"/>
        <v>933200</v>
      </c>
      <c r="H84" s="41">
        <f t="shared" si="0"/>
        <v>0</v>
      </c>
      <c r="I84" s="41">
        <f t="shared" si="0"/>
        <v>0</v>
      </c>
      <c r="J84" s="41">
        <f t="shared" si="0"/>
        <v>933200</v>
      </c>
      <c r="K84" s="41">
        <f t="shared" si="0"/>
        <v>1050000</v>
      </c>
      <c r="L84" s="41">
        <f t="shared" si="0"/>
        <v>0</v>
      </c>
      <c r="M84" s="41">
        <f t="shared" si="0"/>
        <v>0</v>
      </c>
      <c r="N84" s="41">
        <f t="shared" si="0"/>
        <v>1050000</v>
      </c>
    </row>
    <row r="87" spans="1:10" ht="15">
      <c r="A87" s="120" t="s">
        <v>134</v>
      </c>
      <c r="B87" s="120"/>
      <c r="C87" s="120"/>
      <c r="D87" s="120"/>
      <c r="E87" s="120"/>
      <c r="F87" s="120"/>
      <c r="G87" s="120"/>
      <c r="H87" s="120"/>
      <c r="I87" s="120"/>
      <c r="J87" s="120"/>
    </row>
    <row r="88" ht="15">
      <c r="J88" s="3" t="s">
        <v>3</v>
      </c>
    </row>
    <row r="89" spans="1:10" ht="63" customHeight="1">
      <c r="A89" s="109" t="s">
        <v>55</v>
      </c>
      <c r="B89" s="109" t="s">
        <v>18</v>
      </c>
      <c r="C89" s="109" t="s">
        <v>103</v>
      </c>
      <c r="D89" s="109"/>
      <c r="E89" s="109"/>
      <c r="F89" s="109"/>
      <c r="G89" s="109" t="s">
        <v>104</v>
      </c>
      <c r="H89" s="109"/>
      <c r="I89" s="109"/>
      <c r="J89" s="109"/>
    </row>
    <row r="90" spans="1:10" ht="60">
      <c r="A90" s="109"/>
      <c r="B90" s="109"/>
      <c r="C90" s="4" t="s">
        <v>6</v>
      </c>
      <c r="D90" s="4" t="s">
        <v>7</v>
      </c>
      <c r="E90" s="4" t="s">
        <v>8</v>
      </c>
      <c r="F90" s="4" t="s">
        <v>54</v>
      </c>
      <c r="G90" s="4" t="s">
        <v>6</v>
      </c>
      <c r="H90" s="4" t="s">
        <v>7</v>
      </c>
      <c r="I90" s="4" t="s">
        <v>8</v>
      </c>
      <c r="J90" s="4" t="s">
        <v>52</v>
      </c>
    </row>
    <row r="91" spans="1:10" ht="15">
      <c r="A91" s="4">
        <v>1</v>
      </c>
      <c r="B91" s="4">
        <v>2</v>
      </c>
      <c r="C91" s="4">
        <v>3</v>
      </c>
      <c r="D91" s="4">
        <v>4</v>
      </c>
      <c r="E91" s="4">
        <v>5</v>
      </c>
      <c r="F91" s="4">
        <v>6</v>
      </c>
      <c r="G91" s="4">
        <v>7</v>
      </c>
      <c r="H91" s="4">
        <v>8</v>
      </c>
      <c r="I91" s="4">
        <v>9</v>
      </c>
      <c r="J91" s="4">
        <v>10</v>
      </c>
    </row>
    <row r="92" spans="1:10" ht="15">
      <c r="A92" s="4" t="s">
        <v>137</v>
      </c>
      <c r="B92" s="5" t="s">
        <v>398</v>
      </c>
      <c r="C92" s="41">
        <v>1100000</v>
      </c>
      <c r="D92" s="41"/>
      <c r="E92" s="41" t="s">
        <v>9</v>
      </c>
      <c r="F92" s="41">
        <f>C92</f>
        <v>1100000</v>
      </c>
      <c r="G92" s="41">
        <v>1150000</v>
      </c>
      <c r="H92" s="41" t="s">
        <v>11</v>
      </c>
      <c r="I92" s="41" t="s">
        <v>9</v>
      </c>
      <c r="J92" s="41">
        <f>G92</f>
        <v>1150000</v>
      </c>
    </row>
    <row r="93" spans="1:10" ht="15">
      <c r="A93" s="5" t="s">
        <v>9</v>
      </c>
      <c r="B93" s="4" t="s">
        <v>12</v>
      </c>
      <c r="C93" s="41">
        <f>SUM(C92:C92)</f>
        <v>1100000</v>
      </c>
      <c r="D93" s="41">
        <f>SUM(D92:D92)</f>
        <v>0</v>
      </c>
      <c r="E93" s="41" t="s">
        <v>9</v>
      </c>
      <c r="F93" s="41">
        <f>SUM(F92:F92)</f>
        <v>1100000</v>
      </c>
      <c r="G93" s="41">
        <f>SUM(G92:G92)</f>
        <v>1150000</v>
      </c>
      <c r="H93" s="41">
        <f>SUM(H92:H92)</f>
        <v>0</v>
      </c>
      <c r="I93" s="41" t="s">
        <v>9</v>
      </c>
      <c r="J93" s="41">
        <f>SUM(J92:J92)</f>
        <v>1150000</v>
      </c>
    </row>
    <row r="95" spans="1:13" ht="15">
      <c r="A95" s="114" t="s">
        <v>73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</row>
    <row r="96" spans="1:13" ht="15">
      <c r="A96" s="114" t="s">
        <v>112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</row>
    <row r="97" ht="15" customHeight="1">
      <c r="M97" s="3" t="s">
        <v>3</v>
      </c>
    </row>
    <row r="98" spans="1:13" ht="15">
      <c r="A98" s="109" t="s">
        <v>17</v>
      </c>
      <c r="B98" s="109" t="s">
        <v>19</v>
      </c>
      <c r="C98" s="109" t="s">
        <v>20</v>
      </c>
      <c r="D98" s="109" t="s">
        <v>21</v>
      </c>
      <c r="E98" s="115" t="s">
        <v>80</v>
      </c>
      <c r="F98" s="116"/>
      <c r="G98" s="117"/>
      <c r="H98" s="115" t="s">
        <v>81</v>
      </c>
      <c r="I98" s="116"/>
      <c r="J98" s="117"/>
      <c r="K98" s="115" t="s">
        <v>82</v>
      </c>
      <c r="L98" s="116"/>
      <c r="M98" s="117"/>
    </row>
    <row r="99" spans="1:13" ht="30">
      <c r="A99" s="109"/>
      <c r="B99" s="109"/>
      <c r="C99" s="109"/>
      <c r="D99" s="109"/>
      <c r="E99" s="4" t="s">
        <v>6</v>
      </c>
      <c r="F99" s="4" t="s">
        <v>7</v>
      </c>
      <c r="G99" s="4" t="s">
        <v>56</v>
      </c>
      <c r="H99" s="4" t="s">
        <v>6</v>
      </c>
      <c r="I99" s="4" t="s">
        <v>7</v>
      </c>
      <c r="J99" s="4" t="s">
        <v>57</v>
      </c>
      <c r="K99" s="4" t="s">
        <v>6</v>
      </c>
      <c r="L99" s="4" t="s">
        <v>7</v>
      </c>
      <c r="M99" s="4" t="s">
        <v>53</v>
      </c>
    </row>
    <row r="100" spans="1:13" ht="15">
      <c r="A100" s="4">
        <v>1</v>
      </c>
      <c r="B100" s="4">
        <v>2</v>
      </c>
      <c r="C100" s="4">
        <v>3</v>
      </c>
      <c r="D100" s="4">
        <v>4</v>
      </c>
      <c r="E100" s="4">
        <v>5</v>
      </c>
      <c r="F100" s="4">
        <v>6</v>
      </c>
      <c r="G100" s="4">
        <v>7</v>
      </c>
      <c r="H100" s="4">
        <v>8</v>
      </c>
      <c r="I100" s="4">
        <v>9</v>
      </c>
      <c r="J100" s="4">
        <v>10</v>
      </c>
      <c r="K100" s="4">
        <v>11</v>
      </c>
      <c r="L100" s="4">
        <v>12</v>
      </c>
      <c r="M100" s="4">
        <v>13</v>
      </c>
    </row>
    <row r="101" spans="1:13" ht="15">
      <c r="A101" s="4" t="s">
        <v>137</v>
      </c>
      <c r="B101" s="49" t="s">
        <v>22</v>
      </c>
      <c r="C101" s="4" t="s">
        <v>9</v>
      </c>
      <c r="D101" s="4" t="s">
        <v>9</v>
      </c>
      <c r="E101" s="4" t="s">
        <v>9</v>
      </c>
      <c r="F101" s="4" t="s">
        <v>9</v>
      </c>
      <c r="G101" s="4" t="s">
        <v>9</v>
      </c>
      <c r="H101" s="4" t="s">
        <v>9</v>
      </c>
      <c r="I101" s="4" t="s">
        <v>9</v>
      </c>
      <c r="J101" s="4" t="s">
        <v>9</v>
      </c>
      <c r="K101" s="4" t="s">
        <v>9</v>
      </c>
      <c r="L101" s="4" t="s">
        <v>9</v>
      </c>
      <c r="M101" s="4" t="s">
        <v>9</v>
      </c>
    </row>
    <row r="102" spans="1:13" ht="15" customHeight="1">
      <c r="A102" s="34"/>
      <c r="B102" s="55" t="s">
        <v>366</v>
      </c>
      <c r="C102" s="35" t="s">
        <v>149</v>
      </c>
      <c r="D102" s="25" t="s">
        <v>371</v>
      </c>
      <c r="E102" s="4">
        <v>8</v>
      </c>
      <c r="F102" s="4"/>
      <c r="G102" s="4">
        <v>8</v>
      </c>
      <c r="H102" s="4">
        <v>9</v>
      </c>
      <c r="I102" s="4"/>
      <c r="J102" s="4">
        <v>9</v>
      </c>
      <c r="K102" s="4">
        <v>10</v>
      </c>
      <c r="L102" s="4"/>
      <c r="M102" s="4">
        <v>10</v>
      </c>
    </row>
    <row r="103" spans="1:13" ht="25.5" customHeight="1">
      <c r="A103" s="4" t="s">
        <v>138</v>
      </c>
      <c r="B103" s="51" t="s">
        <v>23</v>
      </c>
      <c r="C103" s="4"/>
      <c r="D103" s="4" t="s">
        <v>9</v>
      </c>
      <c r="E103" s="4" t="s">
        <v>9</v>
      </c>
      <c r="F103" s="4" t="s">
        <v>9</v>
      </c>
      <c r="G103" s="4" t="s">
        <v>9</v>
      </c>
      <c r="H103" s="4"/>
      <c r="I103" s="4"/>
      <c r="J103" s="4"/>
      <c r="K103" s="4"/>
      <c r="L103" s="4" t="s">
        <v>9</v>
      </c>
      <c r="M103" s="4"/>
    </row>
    <row r="104" spans="1:13" ht="33" customHeight="1">
      <c r="A104" s="34"/>
      <c r="B104" s="52" t="s">
        <v>364</v>
      </c>
      <c r="C104" s="35" t="s">
        <v>149</v>
      </c>
      <c r="D104" s="56" t="s">
        <v>291</v>
      </c>
      <c r="E104" s="4">
        <v>20</v>
      </c>
      <c r="F104" s="4"/>
      <c r="G104" s="4">
        <v>20</v>
      </c>
      <c r="H104" s="4">
        <v>16</v>
      </c>
      <c r="I104" s="4"/>
      <c r="J104" s="4">
        <v>16</v>
      </c>
      <c r="K104" s="4">
        <v>18</v>
      </c>
      <c r="L104" s="4"/>
      <c r="M104" s="4">
        <v>18</v>
      </c>
    </row>
    <row r="105" spans="1:13" ht="36.75" customHeight="1">
      <c r="A105" s="34"/>
      <c r="B105" s="52" t="s">
        <v>365</v>
      </c>
      <c r="C105" s="35" t="s">
        <v>345</v>
      </c>
      <c r="D105" s="57" t="s">
        <v>355</v>
      </c>
      <c r="E105" s="4">
        <v>617.6</v>
      </c>
      <c r="F105" s="4"/>
      <c r="G105" s="4">
        <v>617.6</v>
      </c>
      <c r="H105" s="4">
        <v>933.2</v>
      </c>
      <c r="I105" s="4"/>
      <c r="J105" s="4">
        <v>933.2</v>
      </c>
      <c r="K105" s="4">
        <v>1050</v>
      </c>
      <c r="L105" s="4"/>
      <c r="M105" s="4">
        <v>1050</v>
      </c>
    </row>
    <row r="106" spans="1:13" ht="45.75" customHeight="1">
      <c r="A106" s="34"/>
      <c r="B106" s="53" t="s">
        <v>369</v>
      </c>
      <c r="C106" s="35" t="s">
        <v>156</v>
      </c>
      <c r="D106" s="54" t="s">
        <v>370</v>
      </c>
      <c r="E106" s="4">
        <v>1050</v>
      </c>
      <c r="F106" s="4"/>
      <c r="G106" s="4">
        <v>1050</v>
      </c>
      <c r="H106" s="4">
        <v>729</v>
      </c>
      <c r="I106" s="4"/>
      <c r="J106" s="4">
        <v>729</v>
      </c>
      <c r="K106" s="4">
        <v>1050</v>
      </c>
      <c r="L106" s="4"/>
      <c r="M106" s="4">
        <v>1050</v>
      </c>
    </row>
    <row r="107" spans="1:13" ht="23.25" customHeight="1">
      <c r="A107" s="4" t="s">
        <v>139</v>
      </c>
      <c r="B107" s="50" t="s">
        <v>324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49.5" customHeight="1">
      <c r="A108" s="4"/>
      <c r="B108" s="5" t="s">
        <v>367</v>
      </c>
      <c r="C108" s="4" t="s">
        <v>166</v>
      </c>
      <c r="D108" s="26" t="s">
        <v>161</v>
      </c>
      <c r="E108" s="4">
        <v>588</v>
      </c>
      <c r="F108" s="4"/>
      <c r="G108" s="4">
        <v>588</v>
      </c>
      <c r="H108" s="4">
        <v>1280</v>
      </c>
      <c r="I108" s="4"/>
      <c r="J108" s="4">
        <v>1280</v>
      </c>
      <c r="K108" s="4">
        <f>K105/K106*1000</f>
        <v>1000</v>
      </c>
      <c r="L108" s="4"/>
      <c r="M108" s="4">
        <v>1000</v>
      </c>
    </row>
    <row r="109" spans="1:13" ht="21" customHeight="1">
      <c r="A109" s="4" t="s">
        <v>159</v>
      </c>
      <c r="B109" s="24" t="s">
        <v>25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75">
      <c r="A110" s="4"/>
      <c r="B110" s="5" t="s">
        <v>368</v>
      </c>
      <c r="C110" s="4" t="s">
        <v>170</v>
      </c>
      <c r="D110" s="4" t="s">
        <v>161</v>
      </c>
      <c r="E110" s="33">
        <v>100</v>
      </c>
      <c r="F110" s="4"/>
      <c r="G110" s="4">
        <v>100</v>
      </c>
      <c r="H110" s="33">
        <v>100</v>
      </c>
      <c r="I110" s="4"/>
      <c r="J110" s="4">
        <v>100</v>
      </c>
      <c r="K110" s="33">
        <v>100</v>
      </c>
      <c r="L110" s="4"/>
      <c r="M110" s="4">
        <v>100</v>
      </c>
    </row>
    <row r="112" ht="15" customHeight="1"/>
    <row r="113" spans="1:10" ht="15">
      <c r="A113" s="120" t="s">
        <v>113</v>
      </c>
      <c r="B113" s="120"/>
      <c r="C113" s="120"/>
      <c r="D113" s="120"/>
      <c r="E113" s="120"/>
      <c r="F113" s="120"/>
      <c r="G113" s="120"/>
      <c r="H113" s="120"/>
      <c r="I113" s="120"/>
      <c r="J113" s="120"/>
    </row>
    <row r="114" ht="15">
      <c r="J114" s="3" t="s">
        <v>3</v>
      </c>
    </row>
    <row r="115" spans="1:10" ht="41.25" customHeight="1">
      <c r="A115" s="109" t="s">
        <v>17</v>
      </c>
      <c r="B115" s="109" t="s">
        <v>19</v>
      </c>
      <c r="C115" s="109" t="s">
        <v>20</v>
      </c>
      <c r="D115" s="109" t="s">
        <v>21</v>
      </c>
      <c r="E115" s="109" t="s">
        <v>103</v>
      </c>
      <c r="F115" s="109"/>
      <c r="G115" s="109"/>
      <c r="H115" s="109" t="s">
        <v>104</v>
      </c>
      <c r="I115" s="109"/>
      <c r="J115" s="109"/>
    </row>
    <row r="116" spans="1:10" ht="30">
      <c r="A116" s="109"/>
      <c r="B116" s="109"/>
      <c r="C116" s="109"/>
      <c r="D116" s="109"/>
      <c r="E116" s="4" t="s">
        <v>6</v>
      </c>
      <c r="F116" s="4" t="s">
        <v>7</v>
      </c>
      <c r="G116" s="4" t="s">
        <v>56</v>
      </c>
      <c r="H116" s="4" t="s">
        <v>6</v>
      </c>
      <c r="I116" s="4" t="s">
        <v>7</v>
      </c>
      <c r="J116" s="4" t="s">
        <v>57</v>
      </c>
    </row>
    <row r="117" spans="1:10" ht="15">
      <c r="A117" s="4">
        <v>1</v>
      </c>
      <c r="B117" s="4">
        <v>2</v>
      </c>
      <c r="C117" s="4">
        <v>3</v>
      </c>
      <c r="D117" s="4">
        <v>4</v>
      </c>
      <c r="E117" s="4">
        <v>5</v>
      </c>
      <c r="F117" s="4">
        <v>6</v>
      </c>
      <c r="G117" s="4">
        <v>7</v>
      </c>
      <c r="H117" s="4">
        <v>8</v>
      </c>
      <c r="I117" s="4">
        <v>9</v>
      </c>
      <c r="J117" s="4">
        <v>10</v>
      </c>
    </row>
    <row r="118" spans="1:10" ht="18.75" customHeight="1">
      <c r="A118" s="4" t="s">
        <v>137</v>
      </c>
      <c r="B118" s="24" t="s">
        <v>22</v>
      </c>
      <c r="C118" s="4" t="s">
        <v>9</v>
      </c>
      <c r="D118" s="4" t="s">
        <v>9</v>
      </c>
      <c r="E118" s="5" t="s">
        <v>9</v>
      </c>
      <c r="F118" s="5" t="s">
        <v>9</v>
      </c>
      <c r="G118" s="5" t="s">
        <v>9</v>
      </c>
      <c r="H118" s="5" t="s">
        <v>9</v>
      </c>
      <c r="I118" s="5" t="s">
        <v>9</v>
      </c>
      <c r="J118" s="5" t="s">
        <v>9</v>
      </c>
    </row>
    <row r="119" spans="1:10" ht="21" customHeight="1">
      <c r="A119" s="4"/>
      <c r="B119" s="55" t="s">
        <v>366</v>
      </c>
      <c r="C119" s="35" t="s">
        <v>149</v>
      </c>
      <c r="D119" s="25" t="s">
        <v>371</v>
      </c>
      <c r="E119" s="4">
        <v>10</v>
      </c>
      <c r="F119" s="4"/>
      <c r="G119" s="4">
        <v>10</v>
      </c>
      <c r="H119" s="4">
        <v>10</v>
      </c>
      <c r="I119" s="4"/>
      <c r="J119" s="4">
        <v>10</v>
      </c>
    </row>
    <row r="120" spans="1:10" ht="15">
      <c r="A120" s="4" t="s">
        <v>138</v>
      </c>
      <c r="B120" s="51" t="s">
        <v>23</v>
      </c>
      <c r="C120" s="4"/>
      <c r="D120" s="4" t="s">
        <v>9</v>
      </c>
      <c r="E120" s="4"/>
      <c r="F120" s="4"/>
      <c r="G120" s="4"/>
      <c r="H120" s="4"/>
      <c r="I120" s="4"/>
      <c r="J120" s="4"/>
    </row>
    <row r="121" spans="1:10" ht="33" customHeight="1">
      <c r="A121" s="4"/>
      <c r="B121" s="52" t="s">
        <v>364</v>
      </c>
      <c r="C121" s="35" t="s">
        <v>149</v>
      </c>
      <c r="D121" s="56" t="s">
        <v>291</v>
      </c>
      <c r="E121" s="4">
        <v>18</v>
      </c>
      <c r="F121" s="4" t="s">
        <v>9</v>
      </c>
      <c r="G121" s="4">
        <v>18</v>
      </c>
      <c r="H121" s="4">
        <v>18</v>
      </c>
      <c r="I121" s="4"/>
      <c r="J121" s="4">
        <v>18</v>
      </c>
    </row>
    <row r="122" spans="1:10" ht="30">
      <c r="A122" s="4"/>
      <c r="B122" s="52" t="s">
        <v>365</v>
      </c>
      <c r="C122" s="35" t="s">
        <v>345</v>
      </c>
      <c r="D122" s="57" t="s">
        <v>355</v>
      </c>
      <c r="E122" s="4">
        <v>1100</v>
      </c>
      <c r="F122" s="4"/>
      <c r="G122" s="4">
        <v>1100</v>
      </c>
      <c r="H122" s="4">
        <v>1150</v>
      </c>
      <c r="I122" s="4"/>
      <c r="J122" s="4">
        <v>1150</v>
      </c>
    </row>
    <row r="123" spans="1:10" ht="30">
      <c r="A123" s="4"/>
      <c r="B123" s="53" t="s">
        <v>369</v>
      </c>
      <c r="C123" s="35" t="s">
        <v>156</v>
      </c>
      <c r="D123" s="54" t="s">
        <v>370</v>
      </c>
      <c r="E123" s="4">
        <v>1050</v>
      </c>
      <c r="F123" s="4"/>
      <c r="G123" s="4">
        <v>1050</v>
      </c>
      <c r="H123" s="4">
        <v>1050</v>
      </c>
      <c r="I123" s="4"/>
      <c r="J123" s="4">
        <v>1050</v>
      </c>
    </row>
    <row r="124" spans="1:10" ht="15">
      <c r="A124" s="4" t="s">
        <v>139</v>
      </c>
      <c r="B124" s="50" t="s">
        <v>324</v>
      </c>
      <c r="C124" s="4"/>
      <c r="D124" s="4"/>
      <c r="E124" s="4"/>
      <c r="F124" s="4"/>
      <c r="G124" s="4"/>
      <c r="H124" s="4"/>
      <c r="I124" s="4"/>
      <c r="J124" s="4"/>
    </row>
    <row r="125" spans="1:10" ht="45">
      <c r="A125" s="4"/>
      <c r="B125" s="5" t="s">
        <v>367</v>
      </c>
      <c r="C125" s="4" t="s">
        <v>166</v>
      </c>
      <c r="D125" s="26" t="s">
        <v>161</v>
      </c>
      <c r="E125" s="27">
        <f>E122/E123*1000</f>
        <v>1047.6190476190477</v>
      </c>
      <c r="F125" s="4"/>
      <c r="G125" s="4">
        <v>1047</v>
      </c>
      <c r="H125" s="27">
        <f>H122/H123*1000</f>
        <v>1095.2380952380954</v>
      </c>
      <c r="I125" s="4"/>
      <c r="J125" s="4">
        <v>1095</v>
      </c>
    </row>
    <row r="126" spans="1:10" ht="15">
      <c r="A126" s="4" t="s">
        <v>159</v>
      </c>
      <c r="B126" s="24" t="s">
        <v>25</v>
      </c>
      <c r="C126" s="4"/>
      <c r="D126" s="4"/>
      <c r="E126" s="4"/>
      <c r="F126" s="4"/>
      <c r="G126" s="4"/>
      <c r="H126" s="4"/>
      <c r="I126" s="4"/>
      <c r="J126" s="4"/>
    </row>
    <row r="127" spans="2:10" ht="66.75" customHeight="1">
      <c r="B127" s="5" t="s">
        <v>368</v>
      </c>
      <c r="C127" s="4" t="s">
        <v>170</v>
      </c>
      <c r="D127" s="4" t="s">
        <v>161</v>
      </c>
      <c r="E127" s="88">
        <v>100</v>
      </c>
      <c r="F127" s="87"/>
      <c r="G127" s="88">
        <v>100</v>
      </c>
      <c r="H127" s="88">
        <v>100</v>
      </c>
      <c r="I127" s="87"/>
      <c r="J127" s="88">
        <v>100</v>
      </c>
    </row>
    <row r="128" spans="1:11" ht="15">
      <c r="A128" s="120" t="s">
        <v>26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</row>
    <row r="129" ht="15" customHeight="1">
      <c r="K129" s="3" t="s">
        <v>3</v>
      </c>
    </row>
    <row r="130" spans="1:11" ht="15">
      <c r="A130" s="109" t="s">
        <v>5</v>
      </c>
      <c r="B130" s="109" t="s">
        <v>80</v>
      </c>
      <c r="C130" s="109"/>
      <c r="D130" s="115" t="s">
        <v>81</v>
      </c>
      <c r="E130" s="117"/>
      <c r="F130" s="109" t="s">
        <v>82</v>
      </c>
      <c r="G130" s="109"/>
      <c r="H130" s="109" t="s">
        <v>103</v>
      </c>
      <c r="I130" s="109"/>
      <c r="J130" s="109" t="s">
        <v>104</v>
      </c>
      <c r="K130" s="109"/>
    </row>
    <row r="131" spans="1:11" ht="30">
      <c r="A131" s="109"/>
      <c r="B131" s="4" t="s">
        <v>6</v>
      </c>
      <c r="C131" s="4" t="s">
        <v>7</v>
      </c>
      <c r="D131" s="4" t="s">
        <v>6</v>
      </c>
      <c r="E131" s="4" t="s">
        <v>7</v>
      </c>
      <c r="F131" s="4" t="s">
        <v>6</v>
      </c>
      <c r="G131" s="4" t="s">
        <v>7</v>
      </c>
      <c r="H131" s="4" t="s">
        <v>6</v>
      </c>
      <c r="I131" s="4" t="s">
        <v>7</v>
      </c>
      <c r="J131" s="4" t="s">
        <v>6</v>
      </c>
      <c r="K131" s="4" t="s">
        <v>7</v>
      </c>
    </row>
    <row r="132" spans="1:11" ht="15">
      <c r="A132" s="4">
        <v>1</v>
      </c>
      <c r="B132" s="4">
        <v>2</v>
      </c>
      <c r="C132" s="4">
        <v>3</v>
      </c>
      <c r="D132" s="4">
        <v>4</v>
      </c>
      <c r="E132" s="4">
        <v>5</v>
      </c>
      <c r="F132" s="4">
        <v>6</v>
      </c>
      <c r="G132" s="4">
        <v>7</v>
      </c>
      <c r="H132" s="4">
        <v>8</v>
      </c>
      <c r="I132" s="4">
        <v>9</v>
      </c>
      <c r="J132" s="4">
        <v>10</v>
      </c>
      <c r="K132" s="4">
        <v>11</v>
      </c>
    </row>
    <row r="133" spans="1:11" ht="15">
      <c r="A133" s="23"/>
      <c r="C133" s="4" t="s">
        <v>9</v>
      </c>
      <c r="D133" s="4" t="s">
        <v>9</v>
      </c>
      <c r="E133" s="4" t="s">
        <v>9</v>
      </c>
      <c r="F133" s="4" t="s">
        <v>9</v>
      </c>
      <c r="G133" s="4" t="s">
        <v>9</v>
      </c>
      <c r="H133" s="4" t="s">
        <v>9</v>
      </c>
      <c r="I133" s="4" t="s">
        <v>9</v>
      </c>
      <c r="J133" s="4" t="s">
        <v>9</v>
      </c>
      <c r="K133" s="4" t="s">
        <v>9</v>
      </c>
    </row>
    <row r="134" spans="1:11" ht="15">
      <c r="A134" s="4" t="s">
        <v>12</v>
      </c>
      <c r="B134" s="4" t="s">
        <v>9</v>
      </c>
      <c r="C134" s="4" t="s">
        <v>9</v>
      </c>
      <c r="D134" s="4" t="s">
        <v>9</v>
      </c>
      <c r="E134" s="4" t="s">
        <v>9</v>
      </c>
      <c r="F134" s="4" t="s">
        <v>9</v>
      </c>
      <c r="G134" s="4" t="s">
        <v>9</v>
      </c>
      <c r="H134" s="4" t="s">
        <v>9</v>
      </c>
      <c r="I134" s="4" t="s">
        <v>9</v>
      </c>
      <c r="J134" s="4" t="s">
        <v>9</v>
      </c>
      <c r="K134" s="4" t="s">
        <v>9</v>
      </c>
    </row>
    <row r="135" spans="1:11" ht="120">
      <c r="A135" s="6" t="s">
        <v>27</v>
      </c>
      <c r="B135" s="4" t="s">
        <v>11</v>
      </c>
      <c r="C135" s="4" t="s">
        <v>9</v>
      </c>
      <c r="D135" s="4" t="s">
        <v>11</v>
      </c>
      <c r="E135" s="4" t="s">
        <v>9</v>
      </c>
      <c r="F135" s="4" t="s">
        <v>9</v>
      </c>
      <c r="G135" s="4" t="s">
        <v>9</v>
      </c>
      <c r="H135" s="4" t="s">
        <v>9</v>
      </c>
      <c r="I135" s="4" t="s">
        <v>9</v>
      </c>
      <c r="J135" s="4" t="s">
        <v>11</v>
      </c>
      <c r="K135" s="4" t="s">
        <v>9</v>
      </c>
    </row>
    <row r="137" ht="15" customHeight="1"/>
    <row r="138" spans="1:14" ht="15">
      <c r="A138" s="120" t="s">
        <v>28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ht="15" customHeight="1"/>
    <row r="140" spans="1:14" ht="30.75" customHeight="1">
      <c r="A140" s="109" t="s">
        <v>55</v>
      </c>
      <c r="B140" s="109" t="s">
        <v>29</v>
      </c>
      <c r="C140" s="115" t="s">
        <v>80</v>
      </c>
      <c r="D140" s="116"/>
      <c r="E140" s="116"/>
      <c r="F140" s="117"/>
      <c r="G140" s="109" t="s">
        <v>114</v>
      </c>
      <c r="H140" s="109"/>
      <c r="I140" s="109"/>
      <c r="J140" s="109"/>
      <c r="K140" s="109" t="s">
        <v>115</v>
      </c>
      <c r="L140" s="109"/>
      <c r="M140" s="115" t="s">
        <v>116</v>
      </c>
      <c r="N140" s="117"/>
    </row>
    <row r="141" spans="1:14" ht="15">
      <c r="A141" s="109"/>
      <c r="B141" s="109"/>
      <c r="C141" s="109" t="s">
        <v>6</v>
      </c>
      <c r="D141" s="109"/>
      <c r="E141" s="109" t="s">
        <v>7</v>
      </c>
      <c r="F141" s="109"/>
      <c r="G141" s="109" t="s">
        <v>6</v>
      </c>
      <c r="H141" s="109"/>
      <c r="I141" s="109" t="s">
        <v>7</v>
      </c>
      <c r="J141" s="109"/>
      <c r="K141" s="109" t="s">
        <v>6</v>
      </c>
      <c r="L141" s="109" t="s">
        <v>7</v>
      </c>
      <c r="M141" s="109" t="s">
        <v>6</v>
      </c>
      <c r="N141" s="109" t="s">
        <v>7</v>
      </c>
    </row>
    <row r="142" spans="1:14" ht="30">
      <c r="A142" s="109"/>
      <c r="B142" s="109"/>
      <c r="C142" s="4" t="s">
        <v>58</v>
      </c>
      <c r="D142" s="4" t="s">
        <v>59</v>
      </c>
      <c r="E142" s="4" t="s">
        <v>58</v>
      </c>
      <c r="F142" s="4" t="s">
        <v>59</v>
      </c>
      <c r="G142" s="4" t="s">
        <v>58</v>
      </c>
      <c r="H142" s="4" t="s">
        <v>59</v>
      </c>
      <c r="I142" s="4" t="s">
        <v>58</v>
      </c>
      <c r="J142" s="4" t="s">
        <v>59</v>
      </c>
      <c r="K142" s="109"/>
      <c r="L142" s="109"/>
      <c r="M142" s="109"/>
      <c r="N142" s="109"/>
    </row>
    <row r="143" spans="1:14" ht="15">
      <c r="A143" s="4">
        <v>1</v>
      </c>
      <c r="B143" s="4">
        <v>2</v>
      </c>
      <c r="C143" s="4">
        <v>3</v>
      </c>
      <c r="D143" s="4">
        <v>4</v>
      </c>
      <c r="E143" s="4">
        <v>5</v>
      </c>
      <c r="F143" s="4">
        <v>6</v>
      </c>
      <c r="G143" s="4">
        <v>7</v>
      </c>
      <c r="H143" s="4">
        <v>8</v>
      </c>
      <c r="I143" s="4">
        <v>9</v>
      </c>
      <c r="J143" s="4">
        <v>10</v>
      </c>
      <c r="K143" s="4">
        <v>11</v>
      </c>
      <c r="L143" s="4">
        <v>12</v>
      </c>
      <c r="M143" s="4">
        <v>13</v>
      </c>
      <c r="N143" s="4">
        <v>14</v>
      </c>
    </row>
    <row r="144" spans="1:14" ht="15">
      <c r="A144" s="4" t="s">
        <v>9</v>
      </c>
      <c r="B144" s="5"/>
      <c r="C144" s="4"/>
      <c r="D144" s="5"/>
      <c r="E144" s="5"/>
      <c r="F144" s="5"/>
      <c r="G144" s="4"/>
      <c r="H144" s="5"/>
      <c r="I144" s="5"/>
      <c r="J144" s="5"/>
      <c r="K144" s="4"/>
      <c r="L144" s="5"/>
      <c r="M144" s="4"/>
      <c r="N144" s="5"/>
    </row>
    <row r="145" spans="1:14" ht="15">
      <c r="A145" s="4" t="s">
        <v>9</v>
      </c>
      <c r="B145" s="4" t="s">
        <v>12</v>
      </c>
      <c r="C145" s="4">
        <f>SUM(C144:C144)</f>
        <v>0</v>
      </c>
      <c r="D145" s="4" t="s">
        <v>9</v>
      </c>
      <c r="E145" s="4" t="s">
        <v>9</v>
      </c>
      <c r="F145" s="4" t="s">
        <v>9</v>
      </c>
      <c r="G145" s="4">
        <f>SUM(G144:G144)</f>
        <v>0</v>
      </c>
      <c r="H145" s="4" t="s">
        <v>9</v>
      </c>
      <c r="I145" s="4" t="s">
        <v>9</v>
      </c>
      <c r="J145" s="4" t="s">
        <v>9</v>
      </c>
      <c r="K145" s="4">
        <f>SUM(K144:K144)</f>
        <v>0</v>
      </c>
      <c r="L145" s="4" t="s">
        <v>9</v>
      </c>
      <c r="M145" s="4">
        <f>SUM(M144:M144)</f>
        <v>0</v>
      </c>
      <c r="N145" s="4" t="s">
        <v>9</v>
      </c>
    </row>
    <row r="146" spans="1:14" ht="45">
      <c r="A146" s="4" t="s">
        <v>9</v>
      </c>
      <c r="B146" s="4" t="s">
        <v>30</v>
      </c>
      <c r="C146" s="4" t="s">
        <v>11</v>
      </c>
      <c r="D146" s="4" t="s">
        <v>11</v>
      </c>
      <c r="E146" s="4" t="s">
        <v>9</v>
      </c>
      <c r="F146" s="4" t="s">
        <v>9</v>
      </c>
      <c r="G146" s="4" t="s">
        <v>11</v>
      </c>
      <c r="H146" s="4" t="s">
        <v>11</v>
      </c>
      <c r="I146" s="4" t="s">
        <v>9</v>
      </c>
      <c r="J146" s="4" t="s">
        <v>9</v>
      </c>
      <c r="K146" s="4" t="s">
        <v>11</v>
      </c>
      <c r="L146" s="4" t="s">
        <v>9</v>
      </c>
      <c r="M146" s="4" t="s">
        <v>11</v>
      </c>
      <c r="N146" s="4" t="s">
        <v>9</v>
      </c>
    </row>
    <row r="148" ht="15" customHeight="1"/>
    <row r="149" spans="1:12" ht="15" customHeight="1">
      <c r="A149" s="114" t="s">
        <v>74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ht="15">
      <c r="A150" s="114" t="s">
        <v>117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ht="21.75" customHeight="1">
      <c r="L151" s="1" t="s">
        <v>3</v>
      </c>
    </row>
    <row r="152" spans="1:12" ht="15">
      <c r="A152" s="109" t="s">
        <v>17</v>
      </c>
      <c r="B152" s="109" t="s">
        <v>31</v>
      </c>
      <c r="C152" s="109" t="s">
        <v>32</v>
      </c>
      <c r="D152" s="115" t="s">
        <v>80</v>
      </c>
      <c r="E152" s="116"/>
      <c r="F152" s="117"/>
      <c r="G152" s="109" t="s">
        <v>81</v>
      </c>
      <c r="H152" s="109"/>
      <c r="I152" s="109"/>
      <c r="J152" s="109" t="s">
        <v>82</v>
      </c>
      <c r="K152" s="109"/>
      <c r="L152" s="109"/>
    </row>
    <row r="153" spans="1:12" ht="30">
      <c r="A153" s="109"/>
      <c r="B153" s="109"/>
      <c r="C153" s="109"/>
      <c r="D153" s="4" t="s">
        <v>6</v>
      </c>
      <c r="E153" s="4" t="s">
        <v>7</v>
      </c>
      <c r="F153" s="4" t="s">
        <v>60</v>
      </c>
      <c r="G153" s="4" t="s">
        <v>6</v>
      </c>
      <c r="H153" s="4" t="s">
        <v>7</v>
      </c>
      <c r="I153" s="4" t="s">
        <v>52</v>
      </c>
      <c r="J153" s="4" t="s">
        <v>6</v>
      </c>
      <c r="K153" s="4" t="s">
        <v>7</v>
      </c>
      <c r="L153" s="4" t="s">
        <v>61</v>
      </c>
    </row>
    <row r="154" spans="1:12" ht="15">
      <c r="A154" s="4">
        <v>1</v>
      </c>
      <c r="B154" s="4">
        <v>2</v>
      </c>
      <c r="C154" s="4">
        <v>3</v>
      </c>
      <c r="D154" s="4">
        <v>4</v>
      </c>
      <c r="E154" s="4">
        <v>5</v>
      </c>
      <c r="F154" s="4">
        <v>6</v>
      </c>
      <c r="G154" s="4">
        <v>7</v>
      </c>
      <c r="H154" s="4">
        <v>8</v>
      </c>
      <c r="I154" s="4">
        <v>9</v>
      </c>
      <c r="J154" s="4">
        <v>10</v>
      </c>
      <c r="K154" s="4">
        <v>11</v>
      </c>
      <c r="L154" s="4">
        <v>12</v>
      </c>
    </row>
    <row r="155" spans="1:12" ht="15">
      <c r="A155" s="4" t="s">
        <v>9</v>
      </c>
      <c r="B155" s="5" t="s">
        <v>9</v>
      </c>
      <c r="C155" s="5" t="s">
        <v>9</v>
      </c>
      <c r="D155" s="5" t="s">
        <v>9</v>
      </c>
      <c r="E155" s="5" t="s">
        <v>9</v>
      </c>
      <c r="F155" s="5" t="s">
        <v>9</v>
      </c>
      <c r="G155" s="5" t="s">
        <v>9</v>
      </c>
      <c r="H155" s="5" t="s">
        <v>9</v>
      </c>
      <c r="I155" s="5" t="s">
        <v>9</v>
      </c>
      <c r="J155" s="5" t="s">
        <v>9</v>
      </c>
      <c r="K155" s="5" t="s">
        <v>9</v>
      </c>
      <c r="L155" s="5" t="s">
        <v>9</v>
      </c>
    </row>
    <row r="156" spans="1:12" ht="15">
      <c r="A156" s="4" t="s">
        <v>9</v>
      </c>
      <c r="B156" s="4" t="s">
        <v>12</v>
      </c>
      <c r="C156" s="5" t="s">
        <v>9</v>
      </c>
      <c r="D156" s="5" t="s">
        <v>9</v>
      </c>
      <c r="E156" s="5" t="s">
        <v>9</v>
      </c>
      <c r="F156" s="5" t="s">
        <v>9</v>
      </c>
      <c r="G156" s="5" t="s">
        <v>9</v>
      </c>
      <c r="H156" s="5" t="s">
        <v>9</v>
      </c>
      <c r="I156" s="5" t="s">
        <v>9</v>
      </c>
      <c r="J156" s="5" t="s">
        <v>9</v>
      </c>
      <c r="K156" s="5" t="s">
        <v>9</v>
      </c>
      <c r="L156" s="5" t="s">
        <v>9</v>
      </c>
    </row>
    <row r="157" ht="15" customHeight="1"/>
    <row r="158" spans="1:9" ht="15">
      <c r="A158" s="120" t="s">
        <v>118</v>
      </c>
      <c r="B158" s="120"/>
      <c r="C158" s="120"/>
      <c r="D158" s="120"/>
      <c r="E158" s="120"/>
      <c r="F158" s="120"/>
      <c r="G158" s="120"/>
      <c r="H158" s="120"/>
      <c r="I158" s="120"/>
    </row>
    <row r="159" ht="21.75" customHeight="1">
      <c r="I159" s="3" t="s">
        <v>3</v>
      </c>
    </row>
    <row r="160" spans="1:9" ht="33" customHeight="1">
      <c r="A160" s="109" t="s">
        <v>55</v>
      </c>
      <c r="B160" s="109" t="s">
        <v>31</v>
      </c>
      <c r="C160" s="109" t="s">
        <v>32</v>
      </c>
      <c r="D160" s="115" t="s">
        <v>103</v>
      </c>
      <c r="E160" s="116"/>
      <c r="F160" s="117"/>
      <c r="G160" s="109" t="s">
        <v>104</v>
      </c>
      <c r="H160" s="109"/>
      <c r="I160" s="109"/>
    </row>
    <row r="161" spans="1:9" ht="30">
      <c r="A161" s="109"/>
      <c r="B161" s="109"/>
      <c r="C161" s="109"/>
      <c r="D161" s="4" t="s">
        <v>6</v>
      </c>
      <c r="E161" s="4" t="s">
        <v>7</v>
      </c>
      <c r="F161" s="4" t="s">
        <v>60</v>
      </c>
      <c r="G161" s="4" t="s">
        <v>6</v>
      </c>
      <c r="H161" s="4" t="s">
        <v>7</v>
      </c>
      <c r="I161" s="4" t="s">
        <v>52</v>
      </c>
    </row>
    <row r="162" spans="1:9" ht="15">
      <c r="A162" s="4">
        <v>1</v>
      </c>
      <c r="B162" s="4">
        <v>2</v>
      </c>
      <c r="C162" s="4">
        <v>3</v>
      </c>
      <c r="D162" s="4">
        <v>4</v>
      </c>
      <c r="E162" s="4">
        <v>5</v>
      </c>
      <c r="F162" s="4">
        <v>6</v>
      </c>
      <c r="G162" s="4">
        <v>7</v>
      </c>
      <c r="H162" s="4">
        <v>8</v>
      </c>
      <c r="I162" s="4">
        <v>9</v>
      </c>
    </row>
    <row r="163" spans="1:9" ht="15">
      <c r="A163" s="4" t="s">
        <v>9</v>
      </c>
      <c r="B163" s="5" t="s">
        <v>9</v>
      </c>
      <c r="C163" s="5" t="s">
        <v>9</v>
      </c>
      <c r="D163" s="5" t="s">
        <v>9</v>
      </c>
      <c r="E163" s="5" t="s">
        <v>9</v>
      </c>
      <c r="F163" s="5" t="s">
        <v>9</v>
      </c>
      <c r="G163" s="5" t="s">
        <v>9</v>
      </c>
      <c r="H163" s="5" t="s">
        <v>9</v>
      </c>
      <c r="I163" s="5" t="s">
        <v>9</v>
      </c>
    </row>
    <row r="164" spans="1:9" ht="15">
      <c r="A164" s="4" t="s">
        <v>9</v>
      </c>
      <c r="B164" s="4" t="s">
        <v>12</v>
      </c>
      <c r="C164" s="5" t="s">
        <v>9</v>
      </c>
      <c r="D164" s="5" t="s">
        <v>9</v>
      </c>
      <c r="E164" s="5" t="s">
        <v>9</v>
      </c>
      <c r="F164" s="5" t="s">
        <v>9</v>
      </c>
      <c r="G164" s="5" t="s">
        <v>9</v>
      </c>
      <c r="H164" s="5" t="s">
        <v>9</v>
      </c>
      <c r="I164" s="5" t="s">
        <v>9</v>
      </c>
    </row>
    <row r="166" ht="15" customHeight="1"/>
    <row r="167" spans="1:13" ht="15">
      <c r="A167" s="120" t="s">
        <v>119</v>
      </c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ht="30.75" customHeight="1">
      <c r="M168" s="3" t="s">
        <v>3</v>
      </c>
    </row>
    <row r="169" spans="1:13" ht="18.75" customHeight="1">
      <c r="A169" s="123" t="s">
        <v>63</v>
      </c>
      <c r="B169" s="123" t="s">
        <v>62</v>
      </c>
      <c r="C169" s="109" t="s">
        <v>33</v>
      </c>
      <c r="D169" s="115" t="s">
        <v>80</v>
      </c>
      <c r="E169" s="117"/>
      <c r="F169" s="109" t="s">
        <v>81</v>
      </c>
      <c r="G169" s="109"/>
      <c r="H169" s="109" t="s">
        <v>82</v>
      </c>
      <c r="I169" s="109"/>
      <c r="J169" s="109" t="s">
        <v>103</v>
      </c>
      <c r="K169" s="109"/>
      <c r="L169" s="109" t="s">
        <v>104</v>
      </c>
      <c r="M169" s="109"/>
    </row>
    <row r="170" spans="1:13" ht="120">
      <c r="A170" s="124"/>
      <c r="B170" s="124"/>
      <c r="C170" s="109"/>
      <c r="D170" s="4" t="s">
        <v>35</v>
      </c>
      <c r="E170" s="4" t="s">
        <v>34</v>
      </c>
      <c r="F170" s="4" t="s">
        <v>35</v>
      </c>
      <c r="G170" s="4" t="s">
        <v>34</v>
      </c>
      <c r="H170" s="4" t="s">
        <v>35</v>
      </c>
      <c r="I170" s="4" t="s">
        <v>34</v>
      </c>
      <c r="J170" s="4" t="s">
        <v>35</v>
      </c>
      <c r="K170" s="4" t="s">
        <v>34</v>
      </c>
      <c r="L170" s="4" t="s">
        <v>35</v>
      </c>
      <c r="M170" s="4" t="s">
        <v>34</v>
      </c>
    </row>
    <row r="171" spans="1:13" ht="15">
      <c r="A171" s="4">
        <v>1</v>
      </c>
      <c r="B171" s="4">
        <v>2</v>
      </c>
      <c r="C171" s="4">
        <v>3</v>
      </c>
      <c r="D171" s="4">
        <v>4</v>
      </c>
      <c r="E171" s="4">
        <v>5</v>
      </c>
      <c r="F171" s="4">
        <v>6</v>
      </c>
      <c r="G171" s="4">
        <v>7</v>
      </c>
      <c r="H171" s="4">
        <v>8</v>
      </c>
      <c r="I171" s="4">
        <v>9</v>
      </c>
      <c r="J171" s="4">
        <v>10</v>
      </c>
      <c r="K171" s="4">
        <v>11</v>
      </c>
      <c r="L171" s="4">
        <v>12</v>
      </c>
      <c r="M171" s="4">
        <v>13</v>
      </c>
    </row>
    <row r="172" spans="1:13" ht="15">
      <c r="A172" s="4" t="s">
        <v>9</v>
      </c>
      <c r="B172" s="4" t="s">
        <v>9</v>
      </c>
      <c r="C172" s="4" t="s">
        <v>9</v>
      </c>
      <c r="D172" s="4" t="s">
        <v>9</v>
      </c>
      <c r="E172" s="4" t="s">
        <v>9</v>
      </c>
      <c r="F172" s="4" t="s">
        <v>9</v>
      </c>
      <c r="G172" s="4" t="s">
        <v>9</v>
      </c>
      <c r="H172" s="4" t="s">
        <v>9</v>
      </c>
      <c r="I172" s="4" t="s">
        <v>9</v>
      </c>
      <c r="J172" s="4" t="s">
        <v>9</v>
      </c>
      <c r="K172" s="4" t="s">
        <v>9</v>
      </c>
      <c r="L172" s="4" t="s">
        <v>9</v>
      </c>
      <c r="M172" s="4" t="s">
        <v>9</v>
      </c>
    </row>
    <row r="173" spans="1:13" ht="15">
      <c r="A173" s="4" t="s">
        <v>9</v>
      </c>
      <c r="B173" s="4" t="s">
        <v>9</v>
      </c>
      <c r="C173" s="4" t="s">
        <v>9</v>
      </c>
      <c r="D173" s="4" t="s">
        <v>9</v>
      </c>
      <c r="E173" s="4" t="s">
        <v>9</v>
      </c>
      <c r="F173" s="4" t="s">
        <v>9</v>
      </c>
      <c r="G173" s="4" t="s">
        <v>9</v>
      </c>
      <c r="H173" s="4" t="s">
        <v>9</v>
      </c>
      <c r="I173" s="4" t="s">
        <v>9</v>
      </c>
      <c r="J173" s="4" t="s">
        <v>9</v>
      </c>
      <c r="K173" s="4" t="s">
        <v>9</v>
      </c>
      <c r="L173" s="4" t="s">
        <v>9</v>
      </c>
      <c r="M173" s="4" t="s">
        <v>9</v>
      </c>
    </row>
    <row r="175" ht="13.5" customHeight="1"/>
    <row r="176" spans="1:10" ht="43.5" customHeight="1">
      <c r="A176" s="114" t="s">
        <v>187</v>
      </c>
      <c r="B176" s="114"/>
      <c r="C176" s="114"/>
      <c r="D176" s="114"/>
      <c r="E176" s="114"/>
      <c r="F176" s="114"/>
      <c r="G176" s="114"/>
      <c r="H176" s="114"/>
      <c r="I176" s="114"/>
      <c r="J176" s="114"/>
    </row>
    <row r="177" spans="1:13" ht="15" customHeight="1">
      <c r="A177" s="110" t="s">
        <v>188</v>
      </c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1:10" ht="15" customHeight="1">
      <c r="A178" s="114" t="s">
        <v>176</v>
      </c>
      <c r="B178" s="114"/>
      <c r="C178" s="114"/>
      <c r="D178" s="114"/>
      <c r="E178" s="114"/>
      <c r="F178" s="114"/>
      <c r="G178" s="114"/>
      <c r="H178" s="114"/>
      <c r="I178" s="114"/>
      <c r="J178" s="114"/>
    </row>
    <row r="179" spans="1:10" ht="15">
      <c r="A179" s="114" t="s">
        <v>179</v>
      </c>
      <c r="B179" s="114"/>
      <c r="C179" s="114"/>
      <c r="D179" s="114"/>
      <c r="E179" s="114"/>
      <c r="F179" s="114"/>
      <c r="G179" s="114"/>
      <c r="H179" s="114"/>
      <c r="I179" s="114"/>
      <c r="J179" s="114"/>
    </row>
    <row r="180" ht="18.75" customHeight="1">
      <c r="J180" s="3" t="s">
        <v>3</v>
      </c>
    </row>
    <row r="181" spans="1:10" ht="15">
      <c r="A181" s="109" t="s">
        <v>36</v>
      </c>
      <c r="B181" s="109" t="s">
        <v>5</v>
      </c>
      <c r="C181" s="109" t="s">
        <v>37</v>
      </c>
      <c r="D181" s="109" t="s">
        <v>64</v>
      </c>
      <c r="E181" s="109" t="s">
        <v>38</v>
      </c>
      <c r="F181" s="109" t="s">
        <v>39</v>
      </c>
      <c r="G181" s="109" t="s">
        <v>65</v>
      </c>
      <c r="H181" s="109" t="s">
        <v>40</v>
      </c>
      <c r="I181" s="109"/>
      <c r="J181" s="109" t="s">
        <v>66</v>
      </c>
    </row>
    <row r="182" spans="1:10" ht="78.75" customHeight="1">
      <c r="A182" s="109"/>
      <c r="B182" s="109"/>
      <c r="C182" s="109"/>
      <c r="D182" s="109"/>
      <c r="E182" s="109"/>
      <c r="F182" s="109"/>
      <c r="G182" s="109"/>
      <c r="H182" s="4" t="s">
        <v>41</v>
      </c>
      <c r="I182" s="4" t="s">
        <v>42</v>
      </c>
      <c r="J182" s="109"/>
    </row>
    <row r="183" spans="1:10" ht="15">
      <c r="A183" s="4">
        <v>1</v>
      </c>
      <c r="B183" s="4">
        <v>2</v>
      </c>
      <c r="C183" s="4">
        <v>3</v>
      </c>
      <c r="D183" s="4">
        <v>4</v>
      </c>
      <c r="E183" s="4">
        <v>5</v>
      </c>
      <c r="F183" s="4">
        <v>6</v>
      </c>
      <c r="G183" s="4">
        <v>7</v>
      </c>
      <c r="H183" s="4">
        <v>8</v>
      </c>
      <c r="I183" s="4">
        <v>9</v>
      </c>
      <c r="J183" s="4">
        <v>10</v>
      </c>
    </row>
    <row r="184" spans="1:10" ht="26.25">
      <c r="A184" s="20">
        <v>2610</v>
      </c>
      <c r="B184" s="18" t="s">
        <v>397</v>
      </c>
      <c r="C184" s="41">
        <v>618500</v>
      </c>
      <c r="D184" s="47">
        <v>617629</v>
      </c>
      <c r="E184" s="4">
        <v>0</v>
      </c>
      <c r="F184" s="4">
        <v>0</v>
      </c>
      <c r="G184" s="4">
        <f>F184-E184</f>
        <v>0</v>
      </c>
      <c r="H184" s="4">
        <v>0</v>
      </c>
      <c r="I184" s="4">
        <v>0</v>
      </c>
      <c r="J184" s="41">
        <f>D184+F184</f>
        <v>617629</v>
      </c>
    </row>
    <row r="185" spans="1:10" ht="15">
      <c r="A185" s="4" t="s">
        <v>9</v>
      </c>
      <c r="B185" s="4" t="s">
        <v>12</v>
      </c>
      <c r="C185" s="41">
        <f>SUM(C184:C184)</f>
        <v>618500</v>
      </c>
      <c r="D185" s="41">
        <f>SUM(D184:D184)</f>
        <v>617629</v>
      </c>
      <c r="E185" s="4">
        <v>0</v>
      </c>
      <c r="F185" s="28">
        <f>SUM(F184:F184)</f>
        <v>0</v>
      </c>
      <c r="G185" s="4">
        <v>0</v>
      </c>
      <c r="H185" s="28">
        <f>SUM(H184:H184)</f>
        <v>0</v>
      </c>
      <c r="I185" s="28">
        <f>SUM(I184:I184)</f>
        <v>0</v>
      </c>
      <c r="J185" s="43">
        <f>SUM(J184:J184)</f>
        <v>617629</v>
      </c>
    </row>
    <row r="187" ht="15" customHeight="1"/>
    <row r="188" spans="1:12" ht="15">
      <c r="A188" s="120" t="s">
        <v>180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ht="15">
      <c r="L189" s="3" t="s">
        <v>3</v>
      </c>
    </row>
    <row r="190" spans="1:12" ht="25.5" customHeight="1">
      <c r="A190" s="109" t="s">
        <v>36</v>
      </c>
      <c r="B190" s="109" t="s">
        <v>5</v>
      </c>
      <c r="C190" s="115" t="s">
        <v>178</v>
      </c>
      <c r="D190" s="116"/>
      <c r="E190" s="116"/>
      <c r="F190" s="116"/>
      <c r="G190" s="117"/>
      <c r="H190" s="109" t="s">
        <v>115</v>
      </c>
      <c r="I190" s="109"/>
      <c r="J190" s="109"/>
      <c r="K190" s="109"/>
      <c r="L190" s="109"/>
    </row>
    <row r="191" spans="1:12" ht="15">
      <c r="A191" s="109"/>
      <c r="B191" s="109"/>
      <c r="C191" s="109" t="s">
        <v>43</v>
      </c>
      <c r="D191" s="109" t="s">
        <v>44</v>
      </c>
      <c r="E191" s="109" t="s">
        <v>45</v>
      </c>
      <c r="F191" s="109"/>
      <c r="G191" s="109" t="s">
        <v>67</v>
      </c>
      <c r="H191" s="109" t="s">
        <v>46</v>
      </c>
      <c r="I191" s="109" t="s">
        <v>68</v>
      </c>
      <c r="J191" s="109" t="s">
        <v>45</v>
      </c>
      <c r="K191" s="109"/>
      <c r="L191" s="109" t="s">
        <v>69</v>
      </c>
    </row>
    <row r="192" spans="1:12" ht="75.75" customHeight="1">
      <c r="A192" s="109"/>
      <c r="B192" s="109"/>
      <c r="C192" s="109"/>
      <c r="D192" s="109"/>
      <c r="E192" s="4" t="s">
        <v>41</v>
      </c>
      <c r="F192" s="4" t="s">
        <v>42</v>
      </c>
      <c r="G192" s="109"/>
      <c r="H192" s="109"/>
      <c r="I192" s="109"/>
      <c r="J192" s="4" t="s">
        <v>41</v>
      </c>
      <c r="K192" s="4" t="s">
        <v>42</v>
      </c>
      <c r="L192" s="109"/>
    </row>
    <row r="193" spans="1:12" ht="15">
      <c r="A193" s="4">
        <v>1</v>
      </c>
      <c r="B193" s="4">
        <v>2</v>
      </c>
      <c r="C193" s="4">
        <v>3</v>
      </c>
      <c r="D193" s="4">
        <v>4</v>
      </c>
      <c r="E193" s="4">
        <v>5</v>
      </c>
      <c r="F193" s="4">
        <v>6</v>
      </c>
      <c r="G193" s="4">
        <v>7</v>
      </c>
      <c r="H193" s="4">
        <v>8</v>
      </c>
      <c r="I193" s="4">
        <v>9</v>
      </c>
      <c r="J193" s="4">
        <v>10</v>
      </c>
      <c r="K193" s="4">
        <v>11</v>
      </c>
      <c r="L193" s="4">
        <v>12</v>
      </c>
    </row>
    <row r="194" spans="1:12" ht="26.25">
      <c r="A194" s="20">
        <v>2610</v>
      </c>
      <c r="B194" s="18" t="s">
        <v>397</v>
      </c>
      <c r="C194" s="41">
        <v>933200</v>
      </c>
      <c r="D194" s="41">
        <v>0</v>
      </c>
      <c r="E194" s="41">
        <f>D194</f>
        <v>0</v>
      </c>
      <c r="F194" s="41"/>
      <c r="G194" s="41">
        <f>C194-E194</f>
        <v>933200</v>
      </c>
      <c r="H194" s="41">
        <f>N48</f>
        <v>1050000</v>
      </c>
      <c r="I194" s="41">
        <f>D194-E194-F194</f>
        <v>0</v>
      </c>
      <c r="J194" s="41"/>
      <c r="K194" s="41"/>
      <c r="L194" s="41">
        <f>H194-I194</f>
        <v>1050000</v>
      </c>
    </row>
    <row r="195" spans="1:15" ht="15">
      <c r="A195" s="4" t="s">
        <v>9</v>
      </c>
      <c r="B195" s="4" t="s">
        <v>12</v>
      </c>
      <c r="C195" s="41">
        <f aca="true" t="shared" si="1" ref="C195:L195">SUM(C194:C194)</f>
        <v>933200</v>
      </c>
      <c r="D195" s="41">
        <f t="shared" si="1"/>
        <v>0</v>
      </c>
      <c r="E195" s="41">
        <f t="shared" si="1"/>
        <v>0</v>
      </c>
      <c r="F195" s="41">
        <f t="shared" si="1"/>
        <v>0</v>
      </c>
      <c r="G195" s="41">
        <f t="shared" si="1"/>
        <v>933200</v>
      </c>
      <c r="H195" s="41">
        <f t="shared" si="1"/>
        <v>1050000</v>
      </c>
      <c r="I195" s="41">
        <f t="shared" si="1"/>
        <v>0</v>
      </c>
      <c r="J195" s="41">
        <f t="shared" si="1"/>
        <v>0</v>
      </c>
      <c r="K195" s="41">
        <f t="shared" si="1"/>
        <v>0</v>
      </c>
      <c r="L195" s="41">
        <f t="shared" si="1"/>
        <v>1050000</v>
      </c>
      <c r="O195" s="21"/>
    </row>
    <row r="197" ht="15" customHeight="1"/>
    <row r="198" spans="1:9" ht="15">
      <c r="A198" s="120" t="s">
        <v>181</v>
      </c>
      <c r="B198" s="120"/>
      <c r="C198" s="120"/>
      <c r="D198" s="120"/>
      <c r="E198" s="120"/>
      <c r="F198" s="120"/>
      <c r="G198" s="120"/>
      <c r="H198" s="120"/>
      <c r="I198" s="120"/>
    </row>
    <row r="199" ht="23.25" customHeight="1">
      <c r="I199" s="3" t="s">
        <v>3</v>
      </c>
    </row>
    <row r="200" spans="1:9" ht="27.75" customHeight="1">
      <c r="A200" s="4" t="s">
        <v>36</v>
      </c>
      <c r="B200" s="4" t="s">
        <v>5</v>
      </c>
      <c r="C200" s="4" t="s">
        <v>37</v>
      </c>
      <c r="D200" s="4" t="s">
        <v>47</v>
      </c>
      <c r="E200" s="4" t="s">
        <v>182</v>
      </c>
      <c r="F200" s="4" t="s">
        <v>183</v>
      </c>
      <c r="G200" s="4" t="s">
        <v>184</v>
      </c>
      <c r="H200" s="4" t="s">
        <v>48</v>
      </c>
      <c r="I200" s="4" t="s">
        <v>49</v>
      </c>
    </row>
    <row r="201" spans="1:9" ht="15">
      <c r="A201" s="4">
        <v>1</v>
      </c>
      <c r="B201" s="4">
        <v>2</v>
      </c>
      <c r="C201" s="4">
        <v>3</v>
      </c>
      <c r="D201" s="4">
        <v>4</v>
      </c>
      <c r="E201" s="4">
        <v>5</v>
      </c>
      <c r="F201" s="4">
        <v>6</v>
      </c>
      <c r="G201" s="4">
        <v>7</v>
      </c>
      <c r="H201" s="4">
        <v>8</v>
      </c>
      <c r="I201" s="4">
        <v>9</v>
      </c>
    </row>
    <row r="202" spans="1:9" ht="26.25">
      <c r="A202" s="20">
        <v>2610</v>
      </c>
      <c r="B202" s="18" t="s">
        <v>397</v>
      </c>
      <c r="C202" s="41">
        <v>618500</v>
      </c>
      <c r="D202" s="41">
        <v>617629</v>
      </c>
      <c r="E202" s="4">
        <v>0</v>
      </c>
      <c r="F202" s="4">
        <v>0</v>
      </c>
      <c r="G202" s="4">
        <v>0</v>
      </c>
      <c r="H202" s="4" t="s">
        <v>9</v>
      </c>
      <c r="I202" s="4" t="s">
        <v>9</v>
      </c>
    </row>
    <row r="203" spans="1:9" ht="15">
      <c r="A203" s="4" t="s">
        <v>9</v>
      </c>
      <c r="B203" s="4" t="s">
        <v>12</v>
      </c>
      <c r="C203" s="41">
        <f>C202</f>
        <v>618500</v>
      </c>
      <c r="D203" s="41">
        <f>D202</f>
        <v>617629</v>
      </c>
      <c r="E203" s="4">
        <f>E202</f>
        <v>0</v>
      </c>
      <c r="F203" s="4">
        <f>F202</f>
        <v>0</v>
      </c>
      <c r="G203" s="4">
        <f>G202</f>
        <v>0</v>
      </c>
      <c r="H203" s="4" t="s">
        <v>9</v>
      </c>
      <c r="I203" s="4" t="s">
        <v>9</v>
      </c>
    </row>
    <row r="205" ht="15" customHeight="1"/>
    <row r="206" spans="1:9" ht="24.75" customHeight="1">
      <c r="A206" s="133" t="s">
        <v>185</v>
      </c>
      <c r="B206" s="133"/>
      <c r="C206" s="133"/>
      <c r="D206" s="133"/>
      <c r="E206" s="133"/>
      <c r="F206" s="133"/>
      <c r="G206" s="133"/>
      <c r="H206" s="133"/>
      <c r="I206" s="133"/>
    </row>
    <row r="207" spans="1:9" ht="45.75" customHeight="1">
      <c r="A207" s="110" t="s">
        <v>195</v>
      </c>
      <c r="B207" s="112"/>
      <c r="C207" s="112"/>
      <c r="D207" s="112"/>
      <c r="E207" s="112"/>
      <c r="F207" s="112"/>
      <c r="G207" s="112"/>
      <c r="H207" s="112"/>
      <c r="I207" s="112"/>
    </row>
    <row r="208" spans="1:9" ht="69.75" customHeight="1">
      <c r="A208" s="114" t="s">
        <v>186</v>
      </c>
      <c r="B208" s="114"/>
      <c r="C208" s="114"/>
      <c r="D208" s="114"/>
      <c r="E208" s="114"/>
      <c r="F208" s="114"/>
      <c r="G208" s="114"/>
      <c r="H208" s="114"/>
      <c r="I208" s="114"/>
    </row>
    <row r="209" spans="1:51" s="12" customFormat="1" ht="63.75" customHeight="1">
      <c r="A209" s="110" t="s">
        <v>215</v>
      </c>
      <c r="B209" s="113"/>
      <c r="C209" s="113"/>
      <c r="D209" s="113"/>
      <c r="E209" s="113"/>
      <c r="F209" s="113"/>
      <c r="G209" s="113"/>
      <c r="H209" s="113"/>
      <c r="I209" s="11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s="8" customFormat="1" ht="24.75" customHeight="1">
      <c r="A210" s="128" t="s">
        <v>75</v>
      </c>
      <c r="B210" s="128"/>
      <c r="C210" s="10"/>
      <c r="D210" s="11"/>
      <c r="E210" s="12"/>
      <c r="F210" s="12"/>
      <c r="G210" s="108" t="s">
        <v>78</v>
      </c>
      <c r="H210" s="108"/>
      <c r="I210" s="108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</row>
    <row r="211" spans="1:51" s="12" customFormat="1" ht="12.75" customHeight="1">
      <c r="A211" s="9"/>
      <c r="B211" s="8"/>
      <c r="C211" s="8"/>
      <c r="D211" s="7" t="s">
        <v>50</v>
      </c>
      <c r="E211" s="8"/>
      <c r="F211" s="8"/>
      <c r="G211" s="127" t="s">
        <v>51</v>
      </c>
      <c r="H211" s="127"/>
      <c r="I211" s="12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</row>
    <row r="212" spans="1:51" s="8" customFormat="1" ht="24.75" customHeight="1">
      <c r="A212" s="128" t="s">
        <v>76</v>
      </c>
      <c r="B212" s="128"/>
      <c r="C212" s="10"/>
      <c r="D212" s="11"/>
      <c r="E212" s="12"/>
      <c r="F212" s="12"/>
      <c r="G212" s="108" t="s">
        <v>77</v>
      </c>
      <c r="H212" s="108"/>
      <c r="I212" s="108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</row>
    <row r="213" spans="1:51" ht="15">
      <c r="A213" s="9"/>
      <c r="B213" s="8"/>
      <c r="C213" s="8"/>
      <c r="D213" s="7" t="s">
        <v>50</v>
      </c>
      <c r="E213" s="8"/>
      <c r="F213" s="8"/>
      <c r="G213" s="127" t="s">
        <v>51</v>
      </c>
      <c r="H213" s="127"/>
      <c r="I213" s="12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</row>
  </sheetData>
  <sheetProtection/>
  <mergeCells count="168">
    <mergeCell ref="A10:N10"/>
    <mergeCell ref="O10:P10"/>
    <mergeCell ref="A6:P6"/>
    <mergeCell ref="A7:N7"/>
    <mergeCell ref="O7:P7"/>
    <mergeCell ref="A8:N8"/>
    <mergeCell ref="O8:P8"/>
    <mergeCell ref="A9:N9"/>
    <mergeCell ref="O9:P9"/>
    <mergeCell ref="A11:L11"/>
    <mergeCell ref="M11:P11"/>
    <mergeCell ref="A12:L12"/>
    <mergeCell ref="M12:P12"/>
    <mergeCell ref="A14:N14"/>
    <mergeCell ref="A15:N15"/>
    <mergeCell ref="A16:N16"/>
    <mergeCell ref="A17:N17"/>
    <mergeCell ref="A20:P20"/>
    <mergeCell ref="A22:P22"/>
    <mergeCell ref="A18:J18"/>
    <mergeCell ref="A19:P19"/>
    <mergeCell ref="A21:P21"/>
    <mergeCell ref="A23:P23"/>
    <mergeCell ref="A24:N24"/>
    <mergeCell ref="A25:N25"/>
    <mergeCell ref="A27:A28"/>
    <mergeCell ref="B27:B28"/>
    <mergeCell ref="C27:F27"/>
    <mergeCell ref="G27:J27"/>
    <mergeCell ref="K27:N27"/>
    <mergeCell ref="A33:J33"/>
    <mergeCell ref="A35:A36"/>
    <mergeCell ref="B35:B36"/>
    <mergeCell ref="C35:F35"/>
    <mergeCell ref="G35:J35"/>
    <mergeCell ref="A42:N42"/>
    <mergeCell ref="A43:N43"/>
    <mergeCell ref="A45:A46"/>
    <mergeCell ref="B45:B46"/>
    <mergeCell ref="C45:F45"/>
    <mergeCell ref="G45:J45"/>
    <mergeCell ref="K45:N45"/>
    <mergeCell ref="A52:N52"/>
    <mergeCell ref="A54:A55"/>
    <mergeCell ref="B54:B55"/>
    <mergeCell ref="C54:F54"/>
    <mergeCell ref="G54:J54"/>
    <mergeCell ref="K54:N54"/>
    <mergeCell ref="A60:J60"/>
    <mergeCell ref="A62:A63"/>
    <mergeCell ref="B62:B63"/>
    <mergeCell ref="C62:F62"/>
    <mergeCell ref="G62:J62"/>
    <mergeCell ref="A69:J69"/>
    <mergeCell ref="A71:A72"/>
    <mergeCell ref="B71:B72"/>
    <mergeCell ref="C71:F71"/>
    <mergeCell ref="G71:J71"/>
    <mergeCell ref="A77:N77"/>
    <mergeCell ref="A78:N78"/>
    <mergeCell ref="A80:A81"/>
    <mergeCell ref="B80:B81"/>
    <mergeCell ref="C80:F80"/>
    <mergeCell ref="G80:J80"/>
    <mergeCell ref="K80:N80"/>
    <mergeCell ref="A87:J87"/>
    <mergeCell ref="C98:C99"/>
    <mergeCell ref="D98:D99"/>
    <mergeCell ref="E98:G98"/>
    <mergeCell ref="H98:J98"/>
    <mergeCell ref="A89:A90"/>
    <mergeCell ref="B89:B90"/>
    <mergeCell ref="C89:F89"/>
    <mergeCell ref="G89:J89"/>
    <mergeCell ref="A95:M95"/>
    <mergeCell ref="A96:M96"/>
    <mergeCell ref="K98:M98"/>
    <mergeCell ref="A113:J113"/>
    <mergeCell ref="A115:A116"/>
    <mergeCell ref="B115:B116"/>
    <mergeCell ref="C115:C116"/>
    <mergeCell ref="D115:D116"/>
    <mergeCell ref="E115:G115"/>
    <mergeCell ref="H115:J115"/>
    <mergeCell ref="A98:A99"/>
    <mergeCell ref="B98:B99"/>
    <mergeCell ref="A128:K128"/>
    <mergeCell ref="A130:A131"/>
    <mergeCell ref="B130:C130"/>
    <mergeCell ref="D130:E130"/>
    <mergeCell ref="F130:G130"/>
    <mergeCell ref="H130:I130"/>
    <mergeCell ref="J130:K130"/>
    <mergeCell ref="A138:N138"/>
    <mergeCell ref="A140:A142"/>
    <mergeCell ref="B140:B142"/>
    <mergeCell ref="C140:F140"/>
    <mergeCell ref="G140:J140"/>
    <mergeCell ref="K140:L140"/>
    <mergeCell ref="M140:N140"/>
    <mergeCell ref="C141:D141"/>
    <mergeCell ref="E141:F141"/>
    <mergeCell ref="G141:H141"/>
    <mergeCell ref="I141:J141"/>
    <mergeCell ref="K141:K142"/>
    <mergeCell ref="L141:L142"/>
    <mergeCell ref="M141:M142"/>
    <mergeCell ref="N141:N142"/>
    <mergeCell ref="A149:L149"/>
    <mergeCell ref="A150:L150"/>
    <mergeCell ref="A152:A153"/>
    <mergeCell ref="B152:B153"/>
    <mergeCell ref="C152:C153"/>
    <mergeCell ref="D152:F152"/>
    <mergeCell ref="G152:I152"/>
    <mergeCell ref="J152:L152"/>
    <mergeCell ref="A158:I158"/>
    <mergeCell ref="A160:A161"/>
    <mergeCell ref="B160:B161"/>
    <mergeCell ref="C160:C161"/>
    <mergeCell ref="D160:F160"/>
    <mergeCell ref="G160:I160"/>
    <mergeCell ref="F181:F182"/>
    <mergeCell ref="A167:M167"/>
    <mergeCell ref="A169:A170"/>
    <mergeCell ref="B169:B170"/>
    <mergeCell ref="C169:C170"/>
    <mergeCell ref="D169:E169"/>
    <mergeCell ref="F169:G169"/>
    <mergeCell ref="H169:I169"/>
    <mergeCell ref="J169:K169"/>
    <mergeCell ref="L169:M169"/>
    <mergeCell ref="D191:D192"/>
    <mergeCell ref="A176:J176"/>
    <mergeCell ref="A177:M177"/>
    <mergeCell ref="A178:J178"/>
    <mergeCell ref="A179:J179"/>
    <mergeCell ref="A181:A182"/>
    <mergeCell ref="B181:B182"/>
    <mergeCell ref="C181:C182"/>
    <mergeCell ref="D181:D182"/>
    <mergeCell ref="E181:E182"/>
    <mergeCell ref="L191:L192"/>
    <mergeCell ref="G181:G182"/>
    <mergeCell ref="H181:I181"/>
    <mergeCell ref="J181:J182"/>
    <mergeCell ref="A188:L188"/>
    <mergeCell ref="A190:A192"/>
    <mergeCell ref="B190:B192"/>
    <mergeCell ref="C190:G190"/>
    <mergeCell ref="H190:L190"/>
    <mergeCell ref="C191:C192"/>
    <mergeCell ref="G210:I210"/>
    <mergeCell ref="E191:F191"/>
    <mergeCell ref="G191:G192"/>
    <mergeCell ref="H191:H192"/>
    <mergeCell ref="I191:I192"/>
    <mergeCell ref="J191:K191"/>
    <mergeCell ref="G211:I211"/>
    <mergeCell ref="A212:B212"/>
    <mergeCell ref="G212:I212"/>
    <mergeCell ref="G213:I213"/>
    <mergeCell ref="A198:I198"/>
    <mergeCell ref="A206:I206"/>
    <mergeCell ref="A207:I207"/>
    <mergeCell ref="A208:I208"/>
    <mergeCell ref="A209:I209"/>
    <mergeCell ref="A210:B210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B272"/>
  <sheetViews>
    <sheetView zoomScalePageLayoutView="0" workbookViewId="0" topLeftCell="A259">
      <selection activeCell="I277" sqref="I277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29" t="s">
        <v>196</v>
      </c>
    </row>
    <row r="2" ht="15">
      <c r="P2" s="29" t="s">
        <v>197</v>
      </c>
    </row>
    <row r="3" ht="15">
      <c r="P3" s="29" t="s">
        <v>198</v>
      </c>
    </row>
    <row r="4" ht="15">
      <c r="P4" s="29" t="s">
        <v>199</v>
      </c>
    </row>
    <row r="5" ht="15">
      <c r="P5" s="29" t="s">
        <v>200</v>
      </c>
    </row>
    <row r="6" spans="1:16" ht="15">
      <c r="A6" s="129" t="s">
        <v>218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5">
      <c r="A7" s="118" t="s">
        <v>203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30" t="s">
        <v>204</v>
      </c>
      <c r="P7" s="130"/>
    </row>
    <row r="8" spans="1:16" ht="48" customHeight="1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31" t="s">
        <v>201</v>
      </c>
      <c r="P8" s="131"/>
    </row>
    <row r="9" spans="1:16" ht="15">
      <c r="A9" s="122" t="s">
        <v>205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30" t="s">
        <v>206</v>
      </c>
      <c r="P9" s="130"/>
    </row>
    <row r="10" spans="1:16" ht="45.75" customHeight="1">
      <c r="A10" s="119" t="s">
        <v>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2" t="s">
        <v>202</v>
      </c>
      <c r="P10" s="132"/>
    </row>
    <row r="11" spans="1:16" ht="15">
      <c r="A11" s="121" t="s">
        <v>328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34" t="s">
        <v>329</v>
      </c>
      <c r="N11" s="134"/>
      <c r="O11" s="134"/>
      <c r="P11" s="134"/>
    </row>
    <row r="12" spans="1:16" ht="24.75" customHeight="1">
      <c r="A12" s="132" t="s">
        <v>70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 t="s">
        <v>2</v>
      </c>
      <c r="N12" s="132"/>
      <c r="O12" s="132"/>
      <c r="P12" s="132"/>
    </row>
    <row r="13" spans="1:2" ht="15">
      <c r="A13" s="3"/>
      <c r="B13" s="2"/>
    </row>
    <row r="14" spans="1:14" ht="15">
      <c r="A14" s="114" t="s">
        <v>79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32.25" customHeight="1">
      <c r="A15" s="114" t="s">
        <v>330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0" customHeight="1">
      <c r="A16" s="114" t="s">
        <v>331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15">
      <c r="A17" s="114" t="s">
        <v>71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32" s="13" customFormat="1" ht="18.75" customHeight="1">
      <c r="A18" s="107" t="s">
        <v>87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s="13" customFormat="1" ht="18.7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s="15" customFormat="1" ht="29.25" customHeight="1">
      <c r="A20" s="105" t="s">
        <v>89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s="15" customFormat="1" ht="21" customHeight="1">
      <c r="A21" s="105" t="s">
        <v>332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236" s="16" customFormat="1" ht="30.75" customHeight="1">
      <c r="A22" s="105" t="s">
        <v>91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4"/>
    </row>
    <row r="23" spans="1:236" s="15" customFormat="1" ht="24.75" customHeight="1">
      <c r="A23" s="105" t="s">
        <v>334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</row>
    <row r="24" spans="1:236" s="15" customFormat="1" ht="24.75" customHeight="1">
      <c r="A24" s="105" t="s">
        <v>333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</row>
    <row r="25" spans="1:14" ht="15">
      <c r="A25" s="114" t="s">
        <v>72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</row>
    <row r="26" spans="1:14" ht="15">
      <c r="A26" s="114" t="s">
        <v>111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ht="15">
      <c r="N27" s="3" t="s">
        <v>3</v>
      </c>
    </row>
    <row r="28" spans="1:14" ht="15">
      <c r="A28" s="109" t="s">
        <v>4</v>
      </c>
      <c r="B28" s="109" t="s">
        <v>5</v>
      </c>
      <c r="C28" s="109" t="s">
        <v>80</v>
      </c>
      <c r="D28" s="109"/>
      <c r="E28" s="109"/>
      <c r="F28" s="109"/>
      <c r="G28" s="109" t="s">
        <v>81</v>
      </c>
      <c r="H28" s="109"/>
      <c r="I28" s="109"/>
      <c r="J28" s="109"/>
      <c r="K28" s="109" t="s">
        <v>82</v>
      </c>
      <c r="L28" s="109"/>
      <c r="M28" s="109"/>
      <c r="N28" s="109"/>
    </row>
    <row r="29" spans="1:14" ht="68.25" customHeight="1">
      <c r="A29" s="109"/>
      <c r="B29" s="109"/>
      <c r="C29" s="4" t="s">
        <v>6</v>
      </c>
      <c r="D29" s="4" t="s">
        <v>7</v>
      </c>
      <c r="E29" s="4" t="s">
        <v>8</v>
      </c>
      <c r="F29" s="4" t="s">
        <v>54</v>
      </c>
      <c r="G29" s="4" t="s">
        <v>6</v>
      </c>
      <c r="H29" s="4" t="s">
        <v>7</v>
      </c>
      <c r="I29" s="4" t="s">
        <v>8</v>
      </c>
      <c r="J29" s="4" t="s">
        <v>52</v>
      </c>
      <c r="K29" s="4" t="s">
        <v>6</v>
      </c>
      <c r="L29" s="4" t="s">
        <v>7</v>
      </c>
      <c r="M29" s="4" t="s">
        <v>8</v>
      </c>
      <c r="N29" s="4" t="s">
        <v>53</v>
      </c>
    </row>
    <row r="30" spans="1:14" ht="1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  <c r="H30" s="4">
        <v>8</v>
      </c>
      <c r="I30" s="4">
        <v>9</v>
      </c>
      <c r="J30" s="4">
        <v>10</v>
      </c>
      <c r="K30" s="4">
        <v>11</v>
      </c>
      <c r="L30" s="4">
        <v>12</v>
      </c>
      <c r="M30" s="4">
        <v>13</v>
      </c>
      <c r="N30" s="4">
        <v>14</v>
      </c>
    </row>
    <row r="31" spans="1:14" ht="30">
      <c r="A31" s="4">
        <v>25010000</v>
      </c>
      <c r="B31" s="5" t="s">
        <v>10</v>
      </c>
      <c r="C31" s="41">
        <v>7031300</v>
      </c>
      <c r="D31" s="41" t="s">
        <v>11</v>
      </c>
      <c r="E31" s="41" t="s">
        <v>11</v>
      </c>
      <c r="F31" s="41">
        <f>C31</f>
        <v>7031300</v>
      </c>
      <c r="G31" s="41">
        <v>8405042</v>
      </c>
      <c r="H31" s="41" t="s">
        <v>11</v>
      </c>
      <c r="I31" s="41" t="s">
        <v>11</v>
      </c>
      <c r="J31" s="41">
        <f>G31</f>
        <v>8405042</v>
      </c>
      <c r="K31" s="41">
        <v>9604500</v>
      </c>
      <c r="L31" s="41" t="s">
        <v>11</v>
      </c>
      <c r="M31" s="41" t="s">
        <v>11</v>
      </c>
      <c r="N31" s="41">
        <f>K31</f>
        <v>9604500</v>
      </c>
    </row>
    <row r="32" spans="1:14" ht="30">
      <c r="A32" s="4" t="s">
        <v>193</v>
      </c>
      <c r="B32" s="5" t="s">
        <v>191</v>
      </c>
      <c r="C32" s="4" t="s">
        <v>11</v>
      </c>
      <c r="D32" s="4"/>
      <c r="E32" s="4"/>
      <c r="F32" s="4"/>
      <c r="G32" s="4" t="s">
        <v>11</v>
      </c>
      <c r="H32" s="37"/>
      <c r="I32" s="4"/>
      <c r="J32" s="4"/>
      <c r="K32" s="4" t="s">
        <v>11</v>
      </c>
      <c r="L32" s="4"/>
      <c r="M32" s="4"/>
      <c r="N32" s="4"/>
    </row>
    <row r="33" spans="1:14" ht="45">
      <c r="A33" s="4" t="s">
        <v>194</v>
      </c>
      <c r="B33" s="5" t="s">
        <v>192</v>
      </c>
      <c r="C33" s="4" t="s">
        <v>11</v>
      </c>
      <c r="D33" s="4"/>
      <c r="E33" s="4"/>
      <c r="F33" s="4"/>
      <c r="G33" s="4" t="s">
        <v>11</v>
      </c>
      <c r="H33" s="37"/>
      <c r="I33" s="4"/>
      <c r="J33" s="4"/>
      <c r="K33" s="4" t="s">
        <v>11</v>
      </c>
      <c r="L33" s="4"/>
      <c r="M33" s="4"/>
      <c r="N33" s="4"/>
    </row>
    <row r="34" spans="1:14" ht="30">
      <c r="A34" s="4">
        <v>25020100</v>
      </c>
      <c r="B34" s="5" t="s">
        <v>190</v>
      </c>
      <c r="C34" s="4" t="s">
        <v>11</v>
      </c>
      <c r="D34" s="4" t="s">
        <v>9</v>
      </c>
      <c r="E34" s="4" t="s">
        <v>9</v>
      </c>
      <c r="F34" s="4"/>
      <c r="G34" s="4" t="s">
        <v>11</v>
      </c>
      <c r="H34" s="37"/>
      <c r="I34" s="4" t="s">
        <v>9</v>
      </c>
      <c r="J34" s="4"/>
      <c r="K34" s="4" t="s">
        <v>11</v>
      </c>
      <c r="L34" s="4" t="s">
        <v>9</v>
      </c>
      <c r="M34" s="4" t="s">
        <v>9</v>
      </c>
      <c r="N34" s="4"/>
    </row>
    <row r="35" spans="1:14" ht="75">
      <c r="A35" s="4">
        <v>25020200</v>
      </c>
      <c r="B35" s="5" t="s">
        <v>84</v>
      </c>
      <c r="C35" s="4" t="s">
        <v>11</v>
      </c>
      <c r="D35" s="4"/>
      <c r="E35" s="4"/>
      <c r="F35" s="4">
        <f>D35</f>
        <v>0</v>
      </c>
      <c r="G35" s="4" t="s">
        <v>11</v>
      </c>
      <c r="H35" s="4">
        <v>0</v>
      </c>
      <c r="I35" s="4">
        <v>0</v>
      </c>
      <c r="J35" s="4">
        <f>H35</f>
        <v>0</v>
      </c>
      <c r="K35" s="4" t="s">
        <v>11</v>
      </c>
      <c r="L35" s="4">
        <v>0</v>
      </c>
      <c r="M35" s="4">
        <v>0</v>
      </c>
      <c r="N35" s="4">
        <f>L35</f>
        <v>0</v>
      </c>
    </row>
    <row r="36" spans="1:14" ht="45">
      <c r="A36" s="4">
        <v>602400</v>
      </c>
      <c r="B36" s="5" t="s">
        <v>83</v>
      </c>
      <c r="C36" s="4" t="s">
        <v>11</v>
      </c>
      <c r="D36" s="4"/>
      <c r="E36" s="4"/>
      <c r="F36" s="4">
        <f>D36</f>
        <v>0</v>
      </c>
      <c r="G36" s="4" t="s">
        <v>11</v>
      </c>
      <c r="H36" s="4">
        <v>9200</v>
      </c>
      <c r="I36" s="4">
        <v>9200</v>
      </c>
      <c r="J36" s="4">
        <f>H36</f>
        <v>9200</v>
      </c>
      <c r="K36" s="4" t="s">
        <v>11</v>
      </c>
      <c r="L36" s="4">
        <v>156000</v>
      </c>
      <c r="M36" s="4">
        <v>156000</v>
      </c>
      <c r="N36" s="4">
        <f>L36</f>
        <v>156000</v>
      </c>
    </row>
    <row r="37" spans="1:14" ht="15">
      <c r="A37" s="4" t="s">
        <v>9</v>
      </c>
      <c r="B37" s="4" t="s">
        <v>12</v>
      </c>
      <c r="C37" s="41">
        <f>C31</f>
        <v>7031300</v>
      </c>
      <c r="D37" s="41">
        <f>SUM(D32:D36)</f>
        <v>0</v>
      </c>
      <c r="E37" s="41">
        <f>SUM(E32:E36)</f>
        <v>0</v>
      </c>
      <c r="F37" s="41">
        <f>SUM(F31:F36)</f>
        <v>7031300</v>
      </c>
      <c r="G37" s="41">
        <f>G31</f>
        <v>8405042</v>
      </c>
      <c r="H37" s="41">
        <f>SUM(H32:H36)</f>
        <v>9200</v>
      </c>
      <c r="I37" s="41">
        <f>SUM(I32:I36)</f>
        <v>9200</v>
      </c>
      <c r="J37" s="41">
        <f>SUM(J31:J36)</f>
        <v>8414242</v>
      </c>
      <c r="K37" s="41">
        <f>K31</f>
        <v>9604500</v>
      </c>
      <c r="L37" s="41">
        <f>SUM(L32:L36)</f>
        <v>156000</v>
      </c>
      <c r="M37" s="41">
        <f>SUM(M32:M36)</f>
        <v>156000</v>
      </c>
      <c r="N37" s="41">
        <f>SUM(N31:N36)</f>
        <v>9760500</v>
      </c>
    </row>
    <row r="39" spans="1:10" ht="15">
      <c r="A39" s="120" t="s">
        <v>110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ht="15">
      <c r="J40" s="3" t="s">
        <v>3</v>
      </c>
    </row>
    <row r="41" spans="1:10" ht="15">
      <c r="A41" s="109" t="s">
        <v>4</v>
      </c>
      <c r="B41" s="109" t="s">
        <v>5</v>
      </c>
      <c r="C41" s="109" t="s">
        <v>103</v>
      </c>
      <c r="D41" s="109"/>
      <c r="E41" s="109"/>
      <c r="F41" s="109"/>
      <c r="G41" s="109" t="s">
        <v>104</v>
      </c>
      <c r="H41" s="109"/>
      <c r="I41" s="109"/>
      <c r="J41" s="109"/>
    </row>
    <row r="42" spans="1:10" ht="60.75" customHeight="1">
      <c r="A42" s="109"/>
      <c r="B42" s="109"/>
      <c r="C42" s="4" t="s">
        <v>6</v>
      </c>
      <c r="D42" s="4" t="s">
        <v>7</v>
      </c>
      <c r="E42" s="4" t="s">
        <v>8</v>
      </c>
      <c r="F42" s="4" t="s">
        <v>54</v>
      </c>
      <c r="G42" s="4" t="s">
        <v>6</v>
      </c>
      <c r="H42" s="4" t="s">
        <v>7</v>
      </c>
      <c r="I42" s="4" t="s">
        <v>8</v>
      </c>
      <c r="J42" s="4" t="s">
        <v>52</v>
      </c>
    </row>
    <row r="43" spans="1:10" ht="15">
      <c r="A43" s="4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  <c r="G43" s="4">
        <v>7</v>
      </c>
      <c r="H43" s="4">
        <v>8</v>
      </c>
      <c r="I43" s="4">
        <v>9</v>
      </c>
      <c r="J43" s="4">
        <v>10</v>
      </c>
    </row>
    <row r="44" spans="1:10" ht="30">
      <c r="A44" s="5" t="s">
        <v>9</v>
      </c>
      <c r="B44" s="5" t="s">
        <v>10</v>
      </c>
      <c r="C44" s="41">
        <v>10142350</v>
      </c>
      <c r="D44" s="4" t="s">
        <v>11</v>
      </c>
      <c r="E44" s="4" t="s">
        <v>9</v>
      </c>
      <c r="F44" s="41">
        <f>C44</f>
        <v>10142350</v>
      </c>
      <c r="G44" s="41">
        <v>10649463</v>
      </c>
      <c r="H44" s="4" t="s">
        <v>11</v>
      </c>
      <c r="I44" s="4" t="s">
        <v>9</v>
      </c>
      <c r="J44" s="40">
        <f>G44</f>
        <v>10649463</v>
      </c>
    </row>
    <row r="45" spans="1:10" ht="30">
      <c r="A45" s="4" t="s">
        <v>193</v>
      </c>
      <c r="B45" s="5" t="s">
        <v>191</v>
      </c>
      <c r="C45" s="4"/>
      <c r="D45" s="4"/>
      <c r="E45" s="4"/>
      <c r="F45" s="4"/>
      <c r="G45" s="4"/>
      <c r="H45" s="4"/>
      <c r="I45" s="4"/>
      <c r="J45" s="5"/>
    </row>
    <row r="46" spans="1:10" ht="45">
      <c r="A46" s="4" t="s">
        <v>194</v>
      </c>
      <c r="B46" s="5" t="s">
        <v>192</v>
      </c>
      <c r="C46" s="4"/>
      <c r="D46" s="4"/>
      <c r="E46" s="4"/>
      <c r="F46" s="4"/>
      <c r="G46" s="4"/>
      <c r="H46" s="4"/>
      <c r="I46" s="4"/>
      <c r="J46" s="5"/>
    </row>
    <row r="47" spans="1:10" ht="30">
      <c r="A47" s="4">
        <v>25020100</v>
      </c>
      <c r="B47" s="5" t="s">
        <v>190</v>
      </c>
      <c r="C47" s="4" t="s">
        <v>11</v>
      </c>
      <c r="D47" s="4" t="s">
        <v>9</v>
      </c>
      <c r="E47" s="4" t="s">
        <v>9</v>
      </c>
      <c r="F47" s="4" t="s">
        <v>9</v>
      </c>
      <c r="G47" s="4" t="s">
        <v>11</v>
      </c>
      <c r="H47" s="4" t="s">
        <v>9</v>
      </c>
      <c r="I47" s="4" t="s">
        <v>9</v>
      </c>
      <c r="J47" s="5" t="s">
        <v>9</v>
      </c>
    </row>
    <row r="48" spans="1:10" ht="75">
      <c r="A48" s="4">
        <v>25020200</v>
      </c>
      <c r="B48" s="5" t="s">
        <v>84</v>
      </c>
      <c r="C48" s="4" t="s">
        <v>11</v>
      </c>
      <c r="D48" s="4" t="s">
        <v>9</v>
      </c>
      <c r="E48" s="4" t="s">
        <v>9</v>
      </c>
      <c r="F48" s="4" t="s">
        <v>9</v>
      </c>
      <c r="G48" s="4" t="s">
        <v>11</v>
      </c>
      <c r="H48" s="4" t="s">
        <v>9</v>
      </c>
      <c r="I48" s="4" t="s">
        <v>9</v>
      </c>
      <c r="J48" s="5" t="s">
        <v>9</v>
      </c>
    </row>
    <row r="49" spans="1:10" ht="45">
      <c r="A49" s="4">
        <v>602400</v>
      </c>
      <c r="B49" s="5" t="s">
        <v>83</v>
      </c>
      <c r="C49" s="4" t="s">
        <v>11</v>
      </c>
      <c r="D49" s="4" t="s">
        <v>9</v>
      </c>
      <c r="E49" s="4" t="s">
        <v>9</v>
      </c>
      <c r="F49" s="4" t="s">
        <v>9</v>
      </c>
      <c r="G49" s="4" t="s">
        <v>11</v>
      </c>
      <c r="H49" s="4" t="s">
        <v>9</v>
      </c>
      <c r="I49" s="4" t="s">
        <v>9</v>
      </c>
      <c r="J49" s="5" t="s">
        <v>9</v>
      </c>
    </row>
    <row r="50" spans="1:10" ht="15">
      <c r="A50" s="5" t="s">
        <v>9</v>
      </c>
      <c r="B50" s="4" t="s">
        <v>12</v>
      </c>
      <c r="C50" s="40">
        <f>C44</f>
        <v>10142350</v>
      </c>
      <c r="D50" s="5">
        <v>0</v>
      </c>
      <c r="E50" s="5" t="s">
        <v>9</v>
      </c>
      <c r="F50" s="40">
        <f>C50+D50</f>
        <v>10142350</v>
      </c>
      <c r="G50" s="40">
        <f>G44</f>
        <v>10649463</v>
      </c>
      <c r="H50" s="40">
        <v>0</v>
      </c>
      <c r="I50" s="40" t="str">
        <f>I44</f>
        <v> </v>
      </c>
      <c r="J50" s="40">
        <f>J44</f>
        <v>10649463</v>
      </c>
    </row>
    <row r="53" spans="1:14" ht="15">
      <c r="A53" s="114" t="s">
        <v>13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1:14" ht="15">
      <c r="A54" s="114" t="s">
        <v>105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  <row r="55" spans="1:14" ht="15">
      <c r="A55" s="3"/>
      <c r="N55" s="3" t="s">
        <v>3</v>
      </c>
    </row>
    <row r="56" spans="1:14" ht="21.75" customHeight="1">
      <c r="A56" s="109" t="s">
        <v>14</v>
      </c>
      <c r="B56" s="109" t="s">
        <v>5</v>
      </c>
      <c r="C56" s="109" t="s">
        <v>80</v>
      </c>
      <c r="D56" s="109"/>
      <c r="E56" s="109"/>
      <c r="F56" s="109"/>
      <c r="G56" s="109" t="s">
        <v>81</v>
      </c>
      <c r="H56" s="109"/>
      <c r="I56" s="109"/>
      <c r="J56" s="109"/>
      <c r="K56" s="109" t="s">
        <v>82</v>
      </c>
      <c r="L56" s="109"/>
      <c r="M56" s="109"/>
      <c r="N56" s="109"/>
    </row>
    <row r="57" spans="1:14" ht="63" customHeight="1">
      <c r="A57" s="109"/>
      <c r="B57" s="109"/>
      <c r="C57" s="4" t="s">
        <v>6</v>
      </c>
      <c r="D57" s="4" t="s">
        <v>7</v>
      </c>
      <c r="E57" s="4" t="s">
        <v>8</v>
      </c>
      <c r="F57" s="4" t="s">
        <v>54</v>
      </c>
      <c r="G57" s="4" t="s">
        <v>6</v>
      </c>
      <c r="H57" s="4" t="s">
        <v>7</v>
      </c>
      <c r="I57" s="4" t="s">
        <v>8</v>
      </c>
      <c r="J57" s="4" t="s">
        <v>52</v>
      </c>
      <c r="K57" s="4" t="s">
        <v>6</v>
      </c>
      <c r="L57" s="4" t="s">
        <v>7</v>
      </c>
      <c r="M57" s="4" t="s">
        <v>8</v>
      </c>
      <c r="N57" s="4" t="s">
        <v>53</v>
      </c>
    </row>
    <row r="58" spans="1:14" ht="15">
      <c r="A58" s="4">
        <v>1</v>
      </c>
      <c r="B58" s="4">
        <v>2</v>
      </c>
      <c r="C58" s="4">
        <v>3</v>
      </c>
      <c r="D58" s="4">
        <v>4</v>
      </c>
      <c r="E58" s="4">
        <v>5</v>
      </c>
      <c r="F58" s="4">
        <v>6</v>
      </c>
      <c r="G58" s="4">
        <v>7</v>
      </c>
      <c r="H58" s="4">
        <v>8</v>
      </c>
      <c r="I58" s="4">
        <v>9</v>
      </c>
      <c r="J58" s="4">
        <v>10</v>
      </c>
      <c r="K58" s="4">
        <v>11</v>
      </c>
      <c r="L58" s="4">
        <v>12</v>
      </c>
      <c r="M58" s="4">
        <v>13</v>
      </c>
      <c r="N58" s="4">
        <v>14</v>
      </c>
    </row>
    <row r="59" spans="1:14" ht="15">
      <c r="A59" s="20">
        <v>2111</v>
      </c>
      <c r="B59" s="18" t="s">
        <v>120</v>
      </c>
      <c r="C59" s="41">
        <v>5045400</v>
      </c>
      <c r="D59" s="41"/>
      <c r="E59" s="41"/>
      <c r="F59" s="41">
        <f>C59+D59</f>
        <v>5045400</v>
      </c>
      <c r="G59" s="41">
        <v>6074300</v>
      </c>
      <c r="H59" s="41"/>
      <c r="I59" s="41"/>
      <c r="J59" s="41">
        <f>G59+H59</f>
        <v>6074300</v>
      </c>
      <c r="K59" s="41">
        <v>6892700</v>
      </c>
      <c r="L59" s="41"/>
      <c r="M59" s="41"/>
      <c r="N59" s="41">
        <f>K59+L59</f>
        <v>6892700</v>
      </c>
    </row>
    <row r="60" spans="1:14" ht="15">
      <c r="A60" s="20">
        <v>2120</v>
      </c>
      <c r="B60" s="18" t="s">
        <v>121</v>
      </c>
      <c r="C60" s="41">
        <v>1092700</v>
      </c>
      <c r="D60" s="41"/>
      <c r="E60" s="41"/>
      <c r="F60" s="41">
        <f aca="true" t="shared" si="0" ref="F60:F67">C60+D60</f>
        <v>1092700</v>
      </c>
      <c r="G60" s="41">
        <v>1300856</v>
      </c>
      <c r="H60" s="41"/>
      <c r="I60" s="41"/>
      <c r="J60" s="41">
        <f aca="true" t="shared" si="1" ref="J60:J68">G60+H60</f>
        <v>1300856</v>
      </c>
      <c r="K60" s="41">
        <v>1516400</v>
      </c>
      <c r="L60" s="41"/>
      <c r="M60" s="41"/>
      <c r="N60" s="41">
        <f aca="true" t="shared" si="2" ref="N60:N67">K60+L60</f>
        <v>1516400</v>
      </c>
    </row>
    <row r="61" spans="1:14" ht="26.25">
      <c r="A61" s="20">
        <v>2210</v>
      </c>
      <c r="B61" s="18" t="s">
        <v>122</v>
      </c>
      <c r="C61" s="41">
        <v>301690</v>
      </c>
      <c r="D61" s="41"/>
      <c r="E61" s="41"/>
      <c r="F61" s="41">
        <f t="shared" si="0"/>
        <v>301690</v>
      </c>
      <c r="G61" s="41">
        <v>309840</v>
      </c>
      <c r="H61" s="41"/>
      <c r="I61" s="41"/>
      <c r="J61" s="41">
        <f t="shared" si="1"/>
        <v>309840</v>
      </c>
      <c r="K61" s="41">
        <v>458300</v>
      </c>
      <c r="L61" s="41"/>
      <c r="M61" s="41"/>
      <c r="N61" s="41">
        <f t="shared" si="2"/>
        <v>458300</v>
      </c>
    </row>
    <row r="62" spans="1:14" ht="15">
      <c r="A62" s="20">
        <v>2240</v>
      </c>
      <c r="B62" s="18" t="s">
        <v>125</v>
      </c>
      <c r="C62" s="41">
        <v>246700</v>
      </c>
      <c r="D62" s="41"/>
      <c r="E62" s="41"/>
      <c r="F62" s="41">
        <f t="shared" si="0"/>
        <v>246700</v>
      </c>
      <c r="G62" s="41">
        <v>240500</v>
      </c>
      <c r="H62" s="41"/>
      <c r="I62" s="41"/>
      <c r="J62" s="41">
        <f t="shared" si="1"/>
        <v>240500</v>
      </c>
      <c r="K62" s="41">
        <v>299500</v>
      </c>
      <c r="L62" s="41"/>
      <c r="M62" s="41"/>
      <c r="N62" s="41">
        <f t="shared" si="2"/>
        <v>299500</v>
      </c>
    </row>
    <row r="63" spans="1:14" ht="15">
      <c r="A63" s="20">
        <v>2250</v>
      </c>
      <c r="B63" s="18" t="s">
        <v>126</v>
      </c>
      <c r="C63" s="41">
        <v>1770</v>
      </c>
      <c r="D63" s="41"/>
      <c r="E63" s="41"/>
      <c r="F63" s="41">
        <f t="shared" si="0"/>
        <v>1770</v>
      </c>
      <c r="G63" s="41">
        <v>3400</v>
      </c>
      <c r="H63" s="41"/>
      <c r="I63" s="41"/>
      <c r="J63" s="41">
        <f t="shared" si="1"/>
        <v>3400</v>
      </c>
      <c r="K63" s="41">
        <v>7200</v>
      </c>
      <c r="L63" s="41"/>
      <c r="M63" s="41"/>
      <c r="N63" s="41">
        <f t="shared" si="2"/>
        <v>7200</v>
      </c>
    </row>
    <row r="64" spans="1:14" ht="26.25">
      <c r="A64" s="20">
        <v>2270</v>
      </c>
      <c r="B64" s="18" t="s">
        <v>127</v>
      </c>
      <c r="C64" s="62">
        <v>340600</v>
      </c>
      <c r="D64" s="41"/>
      <c r="E64" s="41"/>
      <c r="F64" s="41">
        <f t="shared" si="0"/>
        <v>340600</v>
      </c>
      <c r="G64" s="41">
        <v>472842</v>
      </c>
      <c r="H64" s="41"/>
      <c r="I64" s="41"/>
      <c r="J64" s="41">
        <f t="shared" si="1"/>
        <v>472842</v>
      </c>
      <c r="K64" s="41">
        <v>427000</v>
      </c>
      <c r="L64" s="41"/>
      <c r="M64" s="41"/>
      <c r="N64" s="41">
        <f t="shared" si="2"/>
        <v>427000</v>
      </c>
    </row>
    <row r="65" spans="1:14" ht="39">
      <c r="A65" s="20">
        <v>2282</v>
      </c>
      <c r="B65" s="18" t="s">
        <v>128</v>
      </c>
      <c r="C65" s="41">
        <v>1730</v>
      </c>
      <c r="D65" s="41"/>
      <c r="E65" s="41"/>
      <c r="F65" s="41">
        <f t="shared" si="0"/>
        <v>1730</v>
      </c>
      <c r="G65" s="41">
        <v>2169</v>
      </c>
      <c r="H65" s="41"/>
      <c r="I65" s="41"/>
      <c r="J65" s="41">
        <f t="shared" si="1"/>
        <v>2169</v>
      </c>
      <c r="K65" s="41">
        <v>3200</v>
      </c>
      <c r="L65" s="41"/>
      <c r="M65" s="41"/>
      <c r="N65" s="41">
        <f t="shared" si="2"/>
        <v>3200</v>
      </c>
    </row>
    <row r="66" spans="1:14" ht="15">
      <c r="A66" s="20">
        <v>2800</v>
      </c>
      <c r="B66" s="18" t="s">
        <v>130</v>
      </c>
      <c r="C66" s="41">
        <v>710</v>
      </c>
      <c r="D66" s="41"/>
      <c r="E66" s="41"/>
      <c r="F66" s="41">
        <f t="shared" si="0"/>
        <v>710</v>
      </c>
      <c r="G66" s="41">
        <v>1135</v>
      </c>
      <c r="H66" s="41"/>
      <c r="I66" s="41"/>
      <c r="J66" s="41">
        <f t="shared" si="1"/>
        <v>1135</v>
      </c>
      <c r="K66" s="41">
        <v>200</v>
      </c>
      <c r="L66" s="41"/>
      <c r="M66" s="41"/>
      <c r="N66" s="41">
        <f t="shared" si="2"/>
        <v>200</v>
      </c>
    </row>
    <row r="67" spans="1:14" ht="26.25">
      <c r="A67" s="20">
        <v>3110</v>
      </c>
      <c r="B67" s="18" t="s">
        <v>131</v>
      </c>
      <c r="C67" s="41"/>
      <c r="D67" s="41"/>
      <c r="E67" s="41"/>
      <c r="F67" s="41">
        <f t="shared" si="0"/>
        <v>0</v>
      </c>
      <c r="G67" s="41"/>
      <c r="H67" s="41">
        <v>9200</v>
      </c>
      <c r="I67" s="41">
        <v>9200</v>
      </c>
      <c r="J67" s="41">
        <f t="shared" si="1"/>
        <v>9200</v>
      </c>
      <c r="K67" s="41"/>
      <c r="L67" s="41">
        <v>156000</v>
      </c>
      <c r="M67" s="41">
        <v>156000</v>
      </c>
      <c r="N67" s="41">
        <f t="shared" si="2"/>
        <v>156000</v>
      </c>
    </row>
    <row r="68" spans="1:14" ht="15">
      <c r="A68" s="4" t="s">
        <v>9</v>
      </c>
      <c r="B68" s="4" t="s">
        <v>12</v>
      </c>
      <c r="C68" s="41">
        <f>SUM(C59:C67)</f>
        <v>7031300</v>
      </c>
      <c r="D68" s="41">
        <f>SUM(D59:D67)</f>
        <v>0</v>
      </c>
      <c r="E68" s="41">
        <f>SUM(E59:E67)</f>
        <v>0</v>
      </c>
      <c r="F68" s="41">
        <f>C68+D68</f>
        <v>7031300</v>
      </c>
      <c r="G68" s="41">
        <f>SUM(G59:G67)</f>
        <v>8405042</v>
      </c>
      <c r="H68" s="41">
        <f>SUM(H59:H67)</f>
        <v>9200</v>
      </c>
      <c r="I68" s="41">
        <f>SUM(I59:I67)</f>
        <v>9200</v>
      </c>
      <c r="J68" s="41">
        <f t="shared" si="1"/>
        <v>8414242</v>
      </c>
      <c r="K68" s="41">
        <f>SUM(K59:K67)</f>
        <v>9604500</v>
      </c>
      <c r="L68" s="41">
        <f>SUM(L59:L67)</f>
        <v>156000</v>
      </c>
      <c r="M68" s="41">
        <f>SUM(M59:M67)</f>
        <v>156000</v>
      </c>
      <c r="N68" s="41">
        <f>K68+L68</f>
        <v>9760500</v>
      </c>
    </row>
    <row r="71" spans="1:14" ht="15">
      <c r="A71" s="120" t="s">
        <v>106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</row>
    <row r="72" ht="15">
      <c r="N72" s="3" t="s">
        <v>3</v>
      </c>
    </row>
    <row r="73" spans="1:14" ht="15" customHeight="1">
      <c r="A73" s="109" t="s">
        <v>15</v>
      </c>
      <c r="B73" s="109" t="s">
        <v>5</v>
      </c>
      <c r="C73" s="109" t="s">
        <v>80</v>
      </c>
      <c r="D73" s="109"/>
      <c r="E73" s="109"/>
      <c r="F73" s="109"/>
      <c r="G73" s="109" t="s">
        <v>81</v>
      </c>
      <c r="H73" s="109"/>
      <c r="I73" s="109"/>
      <c r="J73" s="109"/>
      <c r="K73" s="109" t="s">
        <v>82</v>
      </c>
      <c r="L73" s="109"/>
      <c r="M73" s="109"/>
      <c r="N73" s="109"/>
    </row>
    <row r="74" spans="1:14" ht="58.5" customHeight="1">
      <c r="A74" s="109"/>
      <c r="B74" s="109"/>
      <c r="C74" s="4" t="s">
        <v>6</v>
      </c>
      <c r="D74" s="4" t="s">
        <v>7</v>
      </c>
      <c r="E74" s="4" t="s">
        <v>8</v>
      </c>
      <c r="F74" s="4" t="s">
        <v>54</v>
      </c>
      <c r="G74" s="4" t="s">
        <v>6</v>
      </c>
      <c r="H74" s="4" t="s">
        <v>7</v>
      </c>
      <c r="I74" s="4" t="s">
        <v>8</v>
      </c>
      <c r="J74" s="4" t="s">
        <v>52</v>
      </c>
      <c r="K74" s="4" t="s">
        <v>6</v>
      </c>
      <c r="L74" s="4" t="s">
        <v>7</v>
      </c>
      <c r="M74" s="4" t="s">
        <v>8</v>
      </c>
      <c r="N74" s="4" t="s">
        <v>53</v>
      </c>
    </row>
    <row r="75" spans="1:14" ht="15">
      <c r="A75" s="4">
        <v>1</v>
      </c>
      <c r="B75" s="4">
        <v>2</v>
      </c>
      <c r="C75" s="4">
        <v>3</v>
      </c>
      <c r="D75" s="4">
        <v>4</v>
      </c>
      <c r="E75" s="4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  <c r="M75" s="4">
        <v>13</v>
      </c>
      <c r="N75" s="4">
        <v>14</v>
      </c>
    </row>
    <row r="76" spans="1:14" ht="15">
      <c r="A76" s="5" t="s">
        <v>9</v>
      </c>
      <c r="B76" s="5" t="s">
        <v>9</v>
      </c>
      <c r="C76" s="5" t="s">
        <v>9</v>
      </c>
      <c r="D76" s="5" t="s">
        <v>9</v>
      </c>
      <c r="E76" s="5" t="s">
        <v>9</v>
      </c>
      <c r="F76" s="5" t="s">
        <v>9</v>
      </c>
      <c r="G76" s="5" t="s">
        <v>9</v>
      </c>
      <c r="H76" s="5" t="s">
        <v>9</v>
      </c>
      <c r="I76" s="5" t="s">
        <v>9</v>
      </c>
      <c r="J76" s="5" t="s">
        <v>9</v>
      </c>
      <c r="K76" s="4" t="s">
        <v>9</v>
      </c>
      <c r="L76" s="5" t="s">
        <v>9</v>
      </c>
      <c r="M76" s="5" t="s">
        <v>9</v>
      </c>
      <c r="N76" s="5" t="s">
        <v>9</v>
      </c>
    </row>
    <row r="77" spans="1:14" ht="15">
      <c r="A77" s="4" t="s">
        <v>9</v>
      </c>
      <c r="B77" s="4" t="s">
        <v>12</v>
      </c>
      <c r="C77" s="4" t="s">
        <v>9</v>
      </c>
      <c r="D77" s="4" t="s">
        <v>9</v>
      </c>
      <c r="E77" s="4" t="s">
        <v>9</v>
      </c>
      <c r="F77" s="4" t="s">
        <v>9</v>
      </c>
      <c r="G77" s="4" t="s">
        <v>9</v>
      </c>
      <c r="H77" s="4" t="s">
        <v>9</v>
      </c>
      <c r="I77" s="4" t="s">
        <v>9</v>
      </c>
      <c r="J77" s="4" t="s">
        <v>9</v>
      </c>
      <c r="K77" s="4" t="s">
        <v>9</v>
      </c>
      <c r="L77" s="4" t="s">
        <v>9</v>
      </c>
      <c r="M77" s="4" t="s">
        <v>9</v>
      </c>
      <c r="N77" s="4" t="s">
        <v>9</v>
      </c>
    </row>
    <row r="79" spans="1:10" ht="15">
      <c r="A79" s="120" t="s">
        <v>107</v>
      </c>
      <c r="B79" s="120"/>
      <c r="C79" s="120"/>
      <c r="D79" s="120"/>
      <c r="E79" s="120"/>
      <c r="F79" s="120"/>
      <c r="G79" s="120"/>
      <c r="H79" s="120"/>
      <c r="I79" s="120"/>
      <c r="J79" s="120"/>
    </row>
    <row r="80" ht="15">
      <c r="J80" s="3" t="s">
        <v>3</v>
      </c>
    </row>
    <row r="81" spans="1:10" ht="21.75" customHeight="1">
      <c r="A81" s="109" t="s">
        <v>14</v>
      </c>
      <c r="B81" s="109" t="s">
        <v>5</v>
      </c>
      <c r="C81" s="109" t="s">
        <v>103</v>
      </c>
      <c r="D81" s="109"/>
      <c r="E81" s="109"/>
      <c r="F81" s="109"/>
      <c r="G81" s="109" t="s">
        <v>104</v>
      </c>
      <c r="H81" s="109"/>
      <c r="I81" s="109"/>
      <c r="J81" s="109"/>
    </row>
    <row r="82" spans="1:10" ht="61.5" customHeight="1">
      <c r="A82" s="109"/>
      <c r="B82" s="109"/>
      <c r="C82" s="4" t="s">
        <v>6</v>
      </c>
      <c r="D82" s="4" t="s">
        <v>7</v>
      </c>
      <c r="E82" s="4" t="s">
        <v>8</v>
      </c>
      <c r="F82" s="4" t="s">
        <v>54</v>
      </c>
      <c r="G82" s="4" t="s">
        <v>6</v>
      </c>
      <c r="H82" s="4" t="s">
        <v>7</v>
      </c>
      <c r="I82" s="4" t="s">
        <v>8</v>
      </c>
      <c r="J82" s="4" t="s">
        <v>52</v>
      </c>
    </row>
    <row r="83" spans="1:10" ht="15">
      <c r="A83" s="4">
        <v>1</v>
      </c>
      <c r="B83" s="4">
        <v>2</v>
      </c>
      <c r="C83" s="4">
        <v>3</v>
      </c>
      <c r="D83" s="4">
        <v>4</v>
      </c>
      <c r="E83" s="4">
        <v>5</v>
      </c>
      <c r="F83" s="4">
        <v>6</v>
      </c>
      <c r="G83" s="4">
        <v>7</v>
      </c>
      <c r="H83" s="4">
        <v>8</v>
      </c>
      <c r="I83" s="4">
        <v>9</v>
      </c>
      <c r="J83" s="4">
        <v>10</v>
      </c>
    </row>
    <row r="84" spans="1:14" ht="15">
      <c r="A84" s="20">
        <v>2111</v>
      </c>
      <c r="B84" s="18" t="s">
        <v>120</v>
      </c>
      <c r="C84" s="41">
        <v>7278691</v>
      </c>
      <c r="D84" s="4"/>
      <c r="E84" s="4" t="s">
        <v>9</v>
      </c>
      <c r="F84" s="41">
        <f>C84+D84</f>
        <v>7278691</v>
      </c>
      <c r="G84" s="41">
        <v>7642625</v>
      </c>
      <c r="H84" s="4"/>
      <c r="I84" s="4" t="s">
        <v>9</v>
      </c>
      <c r="J84" s="41">
        <f>G84+H84</f>
        <v>7642625</v>
      </c>
      <c r="K84" s="21" t="s">
        <v>9</v>
      </c>
      <c r="L84" s="22" t="s">
        <v>9</v>
      </c>
      <c r="M84" s="22" t="s">
        <v>9</v>
      </c>
      <c r="N84" s="22" t="s">
        <v>9</v>
      </c>
    </row>
    <row r="85" spans="1:14" ht="15">
      <c r="A85" s="20">
        <v>2120</v>
      </c>
      <c r="B85" s="18" t="s">
        <v>121</v>
      </c>
      <c r="C85" s="41">
        <v>1601318</v>
      </c>
      <c r="D85" s="4"/>
      <c r="E85" s="4"/>
      <c r="F85" s="41">
        <f aca="true" t="shared" si="3" ref="F85:F93">C85+D85</f>
        <v>1601318</v>
      </c>
      <c r="G85" s="41">
        <v>1681383</v>
      </c>
      <c r="H85" s="4"/>
      <c r="I85" s="4"/>
      <c r="J85" s="41">
        <f aca="true" t="shared" si="4" ref="J85:J93">G85+H85</f>
        <v>1681383</v>
      </c>
      <c r="K85" s="21"/>
      <c r="L85" s="22"/>
      <c r="M85" s="22"/>
      <c r="N85" s="22"/>
    </row>
    <row r="86" spans="1:14" ht="26.25">
      <c r="A86" s="20">
        <v>2210</v>
      </c>
      <c r="B86" s="18" t="s">
        <v>122</v>
      </c>
      <c r="C86" s="41">
        <v>483964</v>
      </c>
      <c r="D86" s="4"/>
      <c r="E86" s="4"/>
      <c r="F86" s="41">
        <f t="shared" si="3"/>
        <v>483964</v>
      </c>
      <c r="G86" s="41">
        <v>508162</v>
      </c>
      <c r="H86" s="4"/>
      <c r="I86" s="4"/>
      <c r="J86" s="41">
        <f t="shared" si="4"/>
        <v>508162</v>
      </c>
      <c r="K86" s="21"/>
      <c r="L86" s="22"/>
      <c r="M86" s="22"/>
      <c r="N86" s="22"/>
    </row>
    <row r="87" spans="1:14" ht="15">
      <c r="A87" s="20">
        <v>2240</v>
      </c>
      <c r="B87" s="18" t="s">
        <v>125</v>
      </c>
      <c r="C87" s="41">
        <v>316272</v>
      </c>
      <c r="D87" s="4"/>
      <c r="E87" s="4"/>
      <c r="F87" s="41">
        <f t="shared" si="3"/>
        <v>316272</v>
      </c>
      <c r="G87" s="41">
        <v>332085</v>
      </c>
      <c r="H87" s="4"/>
      <c r="I87" s="4"/>
      <c r="J87" s="41">
        <f t="shared" si="4"/>
        <v>332085</v>
      </c>
      <c r="K87" s="21"/>
      <c r="L87" s="22"/>
      <c r="M87" s="22"/>
      <c r="N87" s="22"/>
    </row>
    <row r="88" spans="1:14" ht="15">
      <c r="A88" s="20">
        <v>2250</v>
      </c>
      <c r="B88" s="18" t="s">
        <v>126</v>
      </c>
      <c r="C88" s="41">
        <v>7603</v>
      </c>
      <c r="D88" s="4"/>
      <c r="E88" s="4"/>
      <c r="F88" s="41">
        <f t="shared" si="3"/>
        <v>7603</v>
      </c>
      <c r="G88" s="41">
        <v>7983</v>
      </c>
      <c r="H88" s="4"/>
      <c r="I88" s="4"/>
      <c r="J88" s="41">
        <f t="shared" si="4"/>
        <v>7983</v>
      </c>
      <c r="K88" s="21"/>
      <c r="L88" s="22"/>
      <c r="M88" s="22"/>
      <c r="N88" s="22"/>
    </row>
    <row r="89" spans="1:14" ht="20.25" customHeight="1">
      <c r="A89" s="20">
        <v>2270</v>
      </c>
      <c r="B89" s="18" t="s">
        <v>127</v>
      </c>
      <c r="C89" s="41">
        <v>450912</v>
      </c>
      <c r="D89" s="4"/>
      <c r="E89" s="4"/>
      <c r="F89" s="41">
        <f t="shared" si="3"/>
        <v>450912</v>
      </c>
      <c r="G89" s="41">
        <v>473457</v>
      </c>
      <c r="H89" s="4"/>
      <c r="I89" s="4"/>
      <c r="J89" s="41">
        <f t="shared" si="4"/>
        <v>473457</v>
      </c>
      <c r="K89" s="21"/>
      <c r="L89" s="22"/>
      <c r="M89" s="22"/>
      <c r="N89" s="22"/>
    </row>
    <row r="90" spans="1:14" ht="15" customHeight="1">
      <c r="A90" s="20">
        <v>2282</v>
      </c>
      <c r="B90" s="18" t="s">
        <v>128</v>
      </c>
      <c r="C90" s="41">
        <v>3379</v>
      </c>
      <c r="D90" s="4"/>
      <c r="E90" s="4"/>
      <c r="F90" s="41">
        <f t="shared" si="3"/>
        <v>3379</v>
      </c>
      <c r="G90" s="41">
        <v>3547</v>
      </c>
      <c r="H90" s="4"/>
      <c r="I90" s="4"/>
      <c r="J90" s="41">
        <f t="shared" si="4"/>
        <v>3547</v>
      </c>
      <c r="K90" s="21"/>
      <c r="L90" s="22"/>
      <c r="M90" s="22"/>
      <c r="N90" s="22"/>
    </row>
    <row r="91" spans="1:14" ht="15">
      <c r="A91" s="19">
        <v>2800</v>
      </c>
      <c r="B91" s="18" t="s">
        <v>130</v>
      </c>
      <c r="C91" s="41">
        <v>211</v>
      </c>
      <c r="D91" s="4"/>
      <c r="E91" s="4"/>
      <c r="F91" s="41">
        <f t="shared" si="3"/>
        <v>211</v>
      </c>
      <c r="G91" s="41">
        <v>221</v>
      </c>
      <c r="H91" s="4"/>
      <c r="I91" s="4"/>
      <c r="J91" s="41">
        <f t="shared" si="4"/>
        <v>221</v>
      </c>
      <c r="K91" s="21"/>
      <c r="L91" s="22"/>
      <c r="M91" s="22"/>
      <c r="N91" s="22"/>
    </row>
    <row r="92" spans="1:14" ht="26.25">
      <c r="A92" s="20">
        <v>3110</v>
      </c>
      <c r="B92" s="18" t="s">
        <v>131</v>
      </c>
      <c r="C92" s="41"/>
      <c r="D92" s="4"/>
      <c r="E92" s="4"/>
      <c r="F92" s="41">
        <f t="shared" si="3"/>
        <v>0</v>
      </c>
      <c r="G92" s="41"/>
      <c r="H92" s="4"/>
      <c r="I92" s="4"/>
      <c r="J92" s="41">
        <f t="shared" si="4"/>
        <v>0</v>
      </c>
      <c r="K92" s="21"/>
      <c r="L92" s="22"/>
      <c r="M92" s="22"/>
      <c r="N92" s="22"/>
    </row>
    <row r="93" spans="1:10" ht="15">
      <c r="A93" s="4" t="s">
        <v>9</v>
      </c>
      <c r="B93" s="4" t="s">
        <v>12</v>
      </c>
      <c r="C93" s="43">
        <f>SUM(C84:C92)</f>
        <v>10142350</v>
      </c>
      <c r="D93" s="58">
        <f>SUM(D84:D92)</f>
        <v>0</v>
      </c>
      <c r="E93" s="4" t="s">
        <v>9</v>
      </c>
      <c r="F93" s="41">
        <f t="shared" si="3"/>
        <v>10142350</v>
      </c>
      <c r="G93" s="43">
        <f>SUM(G84:G92)</f>
        <v>10649463</v>
      </c>
      <c r="H93" s="58">
        <f>SUM(H84:H92)</f>
        <v>0</v>
      </c>
      <c r="I93" s="4" t="s">
        <v>9</v>
      </c>
      <c r="J93" s="41">
        <f t="shared" si="4"/>
        <v>10649463</v>
      </c>
    </row>
    <row r="94" spans="3:7" ht="15">
      <c r="C94" s="38"/>
      <c r="G94" s="38"/>
    </row>
    <row r="96" spans="1:10" ht="15">
      <c r="A96" s="120" t="s">
        <v>108</v>
      </c>
      <c r="B96" s="120"/>
      <c r="C96" s="120"/>
      <c r="D96" s="120"/>
      <c r="E96" s="120"/>
      <c r="F96" s="120"/>
      <c r="G96" s="120"/>
      <c r="H96" s="120"/>
      <c r="I96" s="120"/>
      <c r="J96" s="120"/>
    </row>
    <row r="97" ht="15">
      <c r="J97" s="3" t="s">
        <v>3</v>
      </c>
    </row>
    <row r="98" spans="1:10" ht="15" customHeight="1">
      <c r="A98" s="109" t="s">
        <v>15</v>
      </c>
      <c r="B98" s="109" t="s">
        <v>5</v>
      </c>
      <c r="C98" s="109" t="s">
        <v>103</v>
      </c>
      <c r="D98" s="109"/>
      <c r="E98" s="109"/>
      <c r="F98" s="109"/>
      <c r="G98" s="109" t="s">
        <v>104</v>
      </c>
      <c r="H98" s="109"/>
      <c r="I98" s="109"/>
      <c r="J98" s="109"/>
    </row>
    <row r="99" spans="1:10" ht="65.25" customHeight="1">
      <c r="A99" s="109"/>
      <c r="B99" s="109"/>
      <c r="C99" s="4" t="s">
        <v>6</v>
      </c>
      <c r="D99" s="4" t="s">
        <v>7</v>
      </c>
      <c r="E99" s="4" t="s">
        <v>8</v>
      </c>
      <c r="F99" s="4" t="s">
        <v>54</v>
      </c>
      <c r="G99" s="4" t="s">
        <v>6</v>
      </c>
      <c r="H99" s="4" t="s">
        <v>7</v>
      </c>
      <c r="I99" s="4" t="s">
        <v>8</v>
      </c>
      <c r="J99" s="4" t="s">
        <v>52</v>
      </c>
    </row>
    <row r="100" spans="1:10" ht="15">
      <c r="A100" s="4">
        <v>1</v>
      </c>
      <c r="B100" s="4">
        <v>2</v>
      </c>
      <c r="C100" s="4">
        <v>3</v>
      </c>
      <c r="D100" s="4">
        <v>4</v>
      </c>
      <c r="E100" s="4">
        <v>5</v>
      </c>
      <c r="F100" s="4">
        <v>6</v>
      </c>
      <c r="G100" s="4">
        <v>7</v>
      </c>
      <c r="H100" s="4">
        <v>8</v>
      </c>
      <c r="I100" s="4">
        <v>9</v>
      </c>
      <c r="J100" s="4">
        <v>10</v>
      </c>
    </row>
    <row r="101" spans="1:10" ht="15">
      <c r="A101" s="4" t="s">
        <v>9</v>
      </c>
      <c r="B101" s="4" t="s">
        <v>9</v>
      </c>
      <c r="C101" s="4" t="s">
        <v>9</v>
      </c>
      <c r="D101" s="4" t="s">
        <v>9</v>
      </c>
      <c r="E101" s="4" t="s">
        <v>9</v>
      </c>
      <c r="F101" s="4" t="s">
        <v>9</v>
      </c>
      <c r="G101" s="4" t="s">
        <v>9</v>
      </c>
      <c r="H101" s="4" t="s">
        <v>9</v>
      </c>
      <c r="I101" s="4" t="s">
        <v>9</v>
      </c>
      <c r="J101" s="4" t="s">
        <v>9</v>
      </c>
    </row>
    <row r="102" spans="1:10" ht="15">
      <c r="A102" s="4" t="s">
        <v>9</v>
      </c>
      <c r="B102" s="4" t="s">
        <v>12</v>
      </c>
      <c r="C102" s="4" t="s">
        <v>9</v>
      </c>
      <c r="D102" s="4" t="s">
        <v>9</v>
      </c>
      <c r="E102" s="4" t="s">
        <v>9</v>
      </c>
      <c r="F102" s="4" t="s">
        <v>9</v>
      </c>
      <c r="G102" s="4" t="s">
        <v>9</v>
      </c>
      <c r="H102" s="4" t="s">
        <v>9</v>
      </c>
      <c r="I102" s="4" t="s">
        <v>9</v>
      </c>
      <c r="J102" s="4" t="s">
        <v>9</v>
      </c>
    </row>
    <row r="104" spans="1:14" ht="15">
      <c r="A104" s="114" t="s">
        <v>16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1:14" ht="15">
      <c r="A105" s="114" t="s">
        <v>109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ht="15">
      <c r="N106" s="3" t="s">
        <v>3</v>
      </c>
    </row>
    <row r="107" spans="1:14" ht="30.75" customHeight="1">
      <c r="A107" s="109" t="s">
        <v>17</v>
      </c>
      <c r="B107" s="109" t="s">
        <v>18</v>
      </c>
      <c r="C107" s="109" t="s">
        <v>80</v>
      </c>
      <c r="D107" s="109"/>
      <c r="E107" s="109"/>
      <c r="F107" s="109"/>
      <c r="G107" s="109" t="s">
        <v>81</v>
      </c>
      <c r="H107" s="109"/>
      <c r="I107" s="109"/>
      <c r="J107" s="109"/>
      <c r="K107" s="109" t="s">
        <v>82</v>
      </c>
      <c r="L107" s="109"/>
      <c r="M107" s="109"/>
      <c r="N107" s="109"/>
    </row>
    <row r="108" spans="1:14" ht="66.75" customHeight="1">
      <c r="A108" s="109"/>
      <c r="B108" s="109"/>
      <c r="C108" s="4" t="s">
        <v>6</v>
      </c>
      <c r="D108" s="4" t="s">
        <v>7</v>
      </c>
      <c r="E108" s="4" t="s">
        <v>8</v>
      </c>
      <c r="F108" s="4" t="s">
        <v>54</v>
      </c>
      <c r="G108" s="4" t="s">
        <v>6</v>
      </c>
      <c r="H108" s="4" t="s">
        <v>7</v>
      </c>
      <c r="I108" s="4" t="s">
        <v>8</v>
      </c>
      <c r="J108" s="4" t="s">
        <v>52</v>
      </c>
      <c r="K108" s="4" t="s">
        <v>6</v>
      </c>
      <c r="L108" s="4" t="s">
        <v>7</v>
      </c>
      <c r="M108" s="4" t="s">
        <v>8</v>
      </c>
      <c r="N108" s="4" t="s">
        <v>53</v>
      </c>
    </row>
    <row r="109" spans="1:14" ht="15">
      <c r="A109" s="4">
        <v>1</v>
      </c>
      <c r="B109" s="4">
        <v>2</v>
      </c>
      <c r="C109" s="4">
        <v>3</v>
      </c>
      <c r="D109" s="4">
        <v>4</v>
      </c>
      <c r="E109" s="4">
        <v>5</v>
      </c>
      <c r="F109" s="4">
        <v>6</v>
      </c>
      <c r="G109" s="4">
        <v>7</v>
      </c>
      <c r="H109" s="4">
        <v>8</v>
      </c>
      <c r="I109" s="4">
        <v>9</v>
      </c>
      <c r="J109" s="4">
        <v>10</v>
      </c>
      <c r="K109" s="4">
        <v>11</v>
      </c>
      <c r="L109" s="4">
        <v>12</v>
      </c>
      <c r="M109" s="4">
        <v>13</v>
      </c>
      <c r="N109" s="4">
        <v>14</v>
      </c>
    </row>
    <row r="110" spans="1:14" ht="30">
      <c r="A110" s="4" t="s">
        <v>137</v>
      </c>
      <c r="B110" s="5" t="s">
        <v>135</v>
      </c>
      <c r="C110" s="41">
        <f>C59+C60</f>
        <v>6138100</v>
      </c>
      <c r="D110" s="41">
        <v>0</v>
      </c>
      <c r="E110" s="41">
        <v>0</v>
      </c>
      <c r="F110" s="41">
        <f>C110+D110</f>
        <v>6138100</v>
      </c>
      <c r="G110" s="41">
        <f>G59+G60</f>
        <v>7375156</v>
      </c>
      <c r="H110" s="41">
        <v>0</v>
      </c>
      <c r="I110" s="41">
        <v>0</v>
      </c>
      <c r="J110" s="41">
        <f>G110+H110</f>
        <v>7375156</v>
      </c>
      <c r="K110" s="41">
        <f>K59+K60</f>
        <v>8409100</v>
      </c>
      <c r="L110" s="41">
        <f>L59+L60</f>
        <v>0</v>
      </c>
      <c r="M110" s="41">
        <v>0</v>
      </c>
      <c r="N110" s="41">
        <f>K110+L110</f>
        <v>8409100</v>
      </c>
    </row>
    <row r="111" spans="1:14" ht="30">
      <c r="A111" s="4" t="s">
        <v>138</v>
      </c>
      <c r="B111" s="5" t="s">
        <v>127</v>
      </c>
      <c r="C111" s="41">
        <f>C64</f>
        <v>340600</v>
      </c>
      <c r="D111" s="41">
        <v>0</v>
      </c>
      <c r="E111" s="41">
        <v>0</v>
      </c>
      <c r="F111" s="41">
        <f>C111+D111</f>
        <v>340600</v>
      </c>
      <c r="G111" s="41">
        <f>G64</f>
        <v>472842</v>
      </c>
      <c r="H111" s="41">
        <v>0</v>
      </c>
      <c r="I111" s="41">
        <v>0</v>
      </c>
      <c r="J111" s="41">
        <f>G111+H111</f>
        <v>472842</v>
      </c>
      <c r="K111" s="41">
        <f>K64</f>
        <v>427000</v>
      </c>
      <c r="L111" s="41">
        <f>L64</f>
        <v>0</v>
      </c>
      <c r="M111" s="41">
        <v>0</v>
      </c>
      <c r="N111" s="41">
        <f>K111+L111</f>
        <v>427000</v>
      </c>
    </row>
    <row r="112" spans="1:14" ht="45">
      <c r="A112" s="4" t="s">
        <v>139</v>
      </c>
      <c r="B112" s="5" t="s">
        <v>136</v>
      </c>
      <c r="C112" s="41">
        <f>C68-C59-C60-C64</f>
        <v>552600</v>
      </c>
      <c r="D112" s="41">
        <f>D68</f>
        <v>0</v>
      </c>
      <c r="E112" s="41">
        <f>E68</f>
        <v>0</v>
      </c>
      <c r="F112" s="41">
        <f>C112+D112</f>
        <v>552600</v>
      </c>
      <c r="G112" s="41">
        <f>G68-G59-G60-G64</f>
        <v>557044</v>
      </c>
      <c r="H112" s="41">
        <f>H68</f>
        <v>9200</v>
      </c>
      <c r="I112" s="41">
        <f>I68</f>
        <v>9200</v>
      </c>
      <c r="J112" s="41">
        <f>G112+H112</f>
        <v>566244</v>
      </c>
      <c r="K112" s="41">
        <f>K68-K59-K60-K64</f>
        <v>768400</v>
      </c>
      <c r="L112" s="41">
        <f>L68-L59-L60-L64</f>
        <v>156000</v>
      </c>
      <c r="M112" s="41">
        <f>M68</f>
        <v>156000</v>
      </c>
      <c r="N112" s="41">
        <f>K112+L112</f>
        <v>924400</v>
      </c>
    </row>
    <row r="113" spans="1:14" ht="15">
      <c r="A113" s="5" t="s">
        <v>9</v>
      </c>
      <c r="B113" s="4" t="s">
        <v>12</v>
      </c>
      <c r="C113" s="41">
        <f>C110+C111+C112</f>
        <v>7031300</v>
      </c>
      <c r="D113" s="41">
        <f>D110+D111+D112</f>
        <v>0</v>
      </c>
      <c r="E113" s="41">
        <f>E110+E111+E112</f>
        <v>0</v>
      </c>
      <c r="F113" s="41">
        <f>C113+D113</f>
        <v>7031300</v>
      </c>
      <c r="G113" s="41">
        <f>G110+G111+G112</f>
        <v>8405042</v>
      </c>
      <c r="H113" s="41">
        <f>H110+H111+H112</f>
        <v>9200</v>
      </c>
      <c r="I113" s="41">
        <f>I110+I111+I112</f>
        <v>9200</v>
      </c>
      <c r="J113" s="41">
        <f>G113+H113</f>
        <v>8414242</v>
      </c>
      <c r="K113" s="41">
        <f>K110+K111+K112</f>
        <v>9604500</v>
      </c>
      <c r="L113" s="41">
        <f>L110+L111+L112</f>
        <v>156000</v>
      </c>
      <c r="M113" s="41">
        <f>M110+M111+M112</f>
        <v>156000</v>
      </c>
      <c r="N113" s="41">
        <f>K113+L113</f>
        <v>9760500</v>
      </c>
    </row>
    <row r="116" spans="1:10" ht="15">
      <c r="A116" s="120" t="s">
        <v>134</v>
      </c>
      <c r="B116" s="120"/>
      <c r="C116" s="120"/>
      <c r="D116" s="120"/>
      <c r="E116" s="120"/>
      <c r="F116" s="120"/>
      <c r="G116" s="120"/>
      <c r="H116" s="120"/>
      <c r="I116" s="120"/>
      <c r="J116" s="120"/>
    </row>
    <row r="117" ht="15">
      <c r="J117" s="3" t="s">
        <v>3</v>
      </c>
    </row>
    <row r="118" spans="1:10" ht="15">
      <c r="A118" s="109" t="s">
        <v>55</v>
      </c>
      <c r="B118" s="109" t="s">
        <v>18</v>
      </c>
      <c r="C118" s="109" t="s">
        <v>103</v>
      </c>
      <c r="D118" s="109"/>
      <c r="E118" s="109"/>
      <c r="F118" s="109"/>
      <c r="G118" s="109" t="s">
        <v>104</v>
      </c>
      <c r="H118" s="109"/>
      <c r="I118" s="109"/>
      <c r="J118" s="109"/>
    </row>
    <row r="119" spans="1:10" ht="63" customHeight="1">
      <c r="A119" s="109"/>
      <c r="B119" s="109"/>
      <c r="C119" s="4" t="s">
        <v>6</v>
      </c>
      <c r="D119" s="4" t="s">
        <v>7</v>
      </c>
      <c r="E119" s="4" t="s">
        <v>8</v>
      </c>
      <c r="F119" s="4" t="s">
        <v>54</v>
      </c>
      <c r="G119" s="4" t="s">
        <v>6</v>
      </c>
      <c r="H119" s="4" t="s">
        <v>7</v>
      </c>
      <c r="I119" s="4" t="s">
        <v>8</v>
      </c>
      <c r="J119" s="4" t="s">
        <v>52</v>
      </c>
    </row>
    <row r="120" spans="1:10" ht="15">
      <c r="A120" s="4">
        <v>1</v>
      </c>
      <c r="B120" s="4">
        <v>2</v>
      </c>
      <c r="C120" s="4">
        <v>3</v>
      </c>
      <c r="D120" s="4">
        <v>4</v>
      </c>
      <c r="E120" s="4">
        <v>5</v>
      </c>
      <c r="F120" s="4">
        <v>6</v>
      </c>
      <c r="G120" s="4">
        <v>7</v>
      </c>
      <c r="H120" s="4">
        <v>8</v>
      </c>
      <c r="I120" s="4">
        <v>9</v>
      </c>
      <c r="J120" s="4">
        <v>10</v>
      </c>
    </row>
    <row r="121" spans="1:10" ht="30">
      <c r="A121" s="4" t="s">
        <v>137</v>
      </c>
      <c r="B121" s="5" t="s">
        <v>135</v>
      </c>
      <c r="C121" s="40">
        <v>8880009</v>
      </c>
      <c r="D121" s="40">
        <v>0</v>
      </c>
      <c r="E121" s="40" t="s">
        <v>9</v>
      </c>
      <c r="F121" s="40">
        <f>C121+D121</f>
        <v>8880009</v>
      </c>
      <c r="G121" s="41">
        <v>9324009</v>
      </c>
      <c r="H121" s="41">
        <v>0</v>
      </c>
      <c r="I121" s="41" t="s">
        <v>9</v>
      </c>
      <c r="J121" s="41">
        <f>G121+H121</f>
        <v>9324009</v>
      </c>
    </row>
    <row r="122" spans="1:10" ht="30">
      <c r="A122" s="4" t="s">
        <v>138</v>
      </c>
      <c r="B122" s="5" t="s">
        <v>127</v>
      </c>
      <c r="C122" s="40">
        <v>450912</v>
      </c>
      <c r="D122" s="40">
        <v>0</v>
      </c>
      <c r="E122" s="40"/>
      <c r="F122" s="40">
        <f>C122+D122</f>
        <v>450912</v>
      </c>
      <c r="G122" s="41">
        <v>473457</v>
      </c>
      <c r="H122" s="41">
        <v>0</v>
      </c>
      <c r="I122" s="41"/>
      <c r="J122" s="41">
        <f>G122+H122</f>
        <v>473457</v>
      </c>
    </row>
    <row r="123" spans="1:10" ht="45">
      <c r="A123" s="4" t="s">
        <v>139</v>
      </c>
      <c r="B123" s="5" t="s">
        <v>136</v>
      </c>
      <c r="C123" s="40">
        <v>811430</v>
      </c>
      <c r="D123" s="40">
        <v>0</v>
      </c>
      <c r="E123" s="40" t="s">
        <v>9</v>
      </c>
      <c r="F123" s="40">
        <f>C123+D123</f>
        <v>811430</v>
      </c>
      <c r="G123" s="41">
        <v>852001</v>
      </c>
      <c r="H123" s="41">
        <v>0</v>
      </c>
      <c r="I123" s="41" t="s">
        <v>9</v>
      </c>
      <c r="J123" s="41">
        <f>G123+H123</f>
        <v>852001</v>
      </c>
    </row>
    <row r="124" spans="1:10" ht="15">
      <c r="A124" s="5" t="s">
        <v>9</v>
      </c>
      <c r="B124" s="4" t="s">
        <v>12</v>
      </c>
      <c r="C124" s="59">
        <f aca="true" t="shared" si="5" ref="C124:J124">SUM(C121:C123)</f>
        <v>10142351</v>
      </c>
      <c r="D124" s="59">
        <f t="shared" si="5"/>
        <v>0</v>
      </c>
      <c r="E124" s="59">
        <f t="shared" si="5"/>
        <v>0</v>
      </c>
      <c r="F124" s="59">
        <f t="shared" si="5"/>
        <v>10142351</v>
      </c>
      <c r="G124" s="43">
        <f t="shared" si="5"/>
        <v>10649467</v>
      </c>
      <c r="H124" s="43">
        <f t="shared" si="5"/>
        <v>0</v>
      </c>
      <c r="I124" s="43">
        <f t="shared" si="5"/>
        <v>0</v>
      </c>
      <c r="J124" s="43">
        <f t="shared" si="5"/>
        <v>10649467</v>
      </c>
    </row>
    <row r="125" ht="15">
      <c r="C125" s="38"/>
    </row>
    <row r="126" spans="1:13" ht="15">
      <c r="A126" s="114" t="s">
        <v>73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1:13" ht="15">
      <c r="A127" s="114" t="s">
        <v>112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ht="15">
      <c r="M128" s="3" t="s">
        <v>3</v>
      </c>
    </row>
    <row r="129" spans="1:13" ht="15" customHeight="1">
      <c r="A129" s="109" t="s">
        <v>17</v>
      </c>
      <c r="B129" s="109" t="s">
        <v>19</v>
      </c>
      <c r="C129" s="109" t="s">
        <v>20</v>
      </c>
      <c r="D129" s="109" t="s">
        <v>21</v>
      </c>
      <c r="E129" s="115" t="s">
        <v>80</v>
      </c>
      <c r="F129" s="116"/>
      <c r="G129" s="117"/>
      <c r="H129" s="115" t="s">
        <v>81</v>
      </c>
      <c r="I129" s="116"/>
      <c r="J129" s="117"/>
      <c r="K129" s="115" t="s">
        <v>82</v>
      </c>
      <c r="L129" s="116"/>
      <c r="M129" s="117"/>
    </row>
    <row r="130" spans="1:13" ht="30">
      <c r="A130" s="109"/>
      <c r="B130" s="109"/>
      <c r="C130" s="109"/>
      <c r="D130" s="109"/>
      <c r="E130" s="4" t="s">
        <v>6</v>
      </c>
      <c r="F130" s="4" t="s">
        <v>7</v>
      </c>
      <c r="G130" s="4" t="s">
        <v>56</v>
      </c>
      <c r="H130" s="4" t="s">
        <v>6</v>
      </c>
      <c r="I130" s="4" t="s">
        <v>7</v>
      </c>
      <c r="J130" s="4" t="s">
        <v>57</v>
      </c>
      <c r="K130" s="4" t="s">
        <v>6</v>
      </c>
      <c r="L130" s="4" t="s">
        <v>7</v>
      </c>
      <c r="M130" s="4" t="s">
        <v>53</v>
      </c>
    </row>
    <row r="131" spans="1:13" ht="15">
      <c r="A131" s="4">
        <v>1</v>
      </c>
      <c r="B131" s="4">
        <v>2</v>
      </c>
      <c r="C131" s="4">
        <v>3</v>
      </c>
      <c r="D131" s="4">
        <v>4</v>
      </c>
      <c r="E131" s="4">
        <v>5</v>
      </c>
      <c r="F131" s="4">
        <v>6</v>
      </c>
      <c r="G131" s="4">
        <v>7</v>
      </c>
      <c r="H131" s="4">
        <v>8</v>
      </c>
      <c r="I131" s="4">
        <v>9</v>
      </c>
      <c r="J131" s="4">
        <v>10</v>
      </c>
      <c r="K131" s="4">
        <v>11</v>
      </c>
      <c r="L131" s="4">
        <v>12</v>
      </c>
      <c r="M131" s="4">
        <v>13</v>
      </c>
    </row>
    <row r="132" spans="1:13" ht="15">
      <c r="A132" s="4" t="s">
        <v>137</v>
      </c>
      <c r="B132" s="24" t="s">
        <v>22</v>
      </c>
      <c r="C132" s="4" t="s">
        <v>9</v>
      </c>
      <c r="D132" s="4" t="s">
        <v>9</v>
      </c>
      <c r="E132" s="4" t="s">
        <v>9</v>
      </c>
      <c r="F132" s="4" t="s">
        <v>9</v>
      </c>
      <c r="G132" s="4" t="s">
        <v>9</v>
      </c>
      <c r="H132" s="4" t="s">
        <v>9</v>
      </c>
      <c r="I132" s="4" t="s">
        <v>9</v>
      </c>
      <c r="J132" s="4" t="s">
        <v>9</v>
      </c>
      <c r="K132" s="4" t="s">
        <v>9</v>
      </c>
      <c r="L132" s="4" t="s">
        <v>9</v>
      </c>
      <c r="M132" s="4" t="s">
        <v>9</v>
      </c>
    </row>
    <row r="133" spans="1:13" ht="60">
      <c r="A133" s="4"/>
      <c r="B133" s="5" t="s">
        <v>341</v>
      </c>
      <c r="C133" s="4" t="s">
        <v>345</v>
      </c>
      <c r="D133" s="25" t="s">
        <v>347</v>
      </c>
      <c r="E133" s="4">
        <v>6916.9</v>
      </c>
      <c r="F133" s="4"/>
      <c r="G133" s="4"/>
      <c r="H133" s="4">
        <v>8414.2</v>
      </c>
      <c r="I133" s="4"/>
      <c r="J133" s="4"/>
      <c r="K133" s="4">
        <f>K113/1000</f>
        <v>9604.5</v>
      </c>
      <c r="L133" s="4"/>
      <c r="M133" s="4"/>
    </row>
    <row r="134" spans="1:13" ht="27.75" customHeight="1">
      <c r="A134" s="4" t="s">
        <v>138</v>
      </c>
      <c r="B134" s="24" t="s">
        <v>23</v>
      </c>
      <c r="C134" s="4"/>
      <c r="D134" s="4" t="s">
        <v>9</v>
      </c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5" customHeight="1">
      <c r="A135" s="4"/>
      <c r="B135" s="5" t="s">
        <v>342</v>
      </c>
      <c r="C135" s="4" t="s">
        <v>149</v>
      </c>
      <c r="D135" s="4" t="s">
        <v>348</v>
      </c>
      <c r="E135" s="4">
        <v>108880</v>
      </c>
      <c r="F135" s="4"/>
      <c r="G135" s="4"/>
      <c r="H135" s="4">
        <v>364812</v>
      </c>
      <c r="I135" s="4"/>
      <c r="J135" s="4"/>
      <c r="K135" s="4">
        <v>365000</v>
      </c>
      <c r="L135" s="4"/>
      <c r="M135" s="4"/>
    </row>
    <row r="136" spans="1:13" ht="15" customHeight="1">
      <c r="A136" s="4" t="s">
        <v>139</v>
      </c>
      <c r="B136" s="24" t="s">
        <v>24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" customHeight="1">
      <c r="A137" s="4"/>
      <c r="B137" s="5" t="s">
        <v>343</v>
      </c>
      <c r="C137" s="4" t="s">
        <v>346</v>
      </c>
      <c r="D137" s="4" t="s">
        <v>161</v>
      </c>
      <c r="E137" s="4">
        <v>63.53</v>
      </c>
      <c r="F137" s="4"/>
      <c r="G137" s="4"/>
      <c r="H137" s="4">
        <v>43.36</v>
      </c>
      <c r="I137" s="4"/>
      <c r="J137" s="4"/>
      <c r="K137" s="41">
        <v>38</v>
      </c>
      <c r="L137" s="4"/>
      <c r="M137" s="4"/>
    </row>
    <row r="138" spans="1:13" ht="15" customHeight="1">
      <c r="A138" s="4" t="s">
        <v>159</v>
      </c>
      <c r="B138" s="24" t="s">
        <v>25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7.25" customHeight="1">
      <c r="A139" s="4"/>
      <c r="B139" s="23" t="s">
        <v>344</v>
      </c>
      <c r="C139" s="4" t="s">
        <v>170</v>
      </c>
      <c r="D139" s="4" t="s">
        <v>161</v>
      </c>
      <c r="E139" s="4">
        <v>100</v>
      </c>
      <c r="F139" s="4"/>
      <c r="G139" s="4"/>
      <c r="H139" s="4">
        <v>100</v>
      </c>
      <c r="I139" s="4"/>
      <c r="J139" s="4"/>
      <c r="K139" s="4">
        <v>100</v>
      </c>
      <c r="L139" s="4"/>
      <c r="M139" s="4"/>
    </row>
    <row r="142" spans="1:10" ht="15" customHeight="1">
      <c r="A142" s="120" t="s">
        <v>113</v>
      </c>
      <c r="B142" s="120"/>
      <c r="C142" s="120"/>
      <c r="D142" s="120"/>
      <c r="E142" s="120"/>
      <c r="F142" s="120"/>
      <c r="G142" s="120"/>
      <c r="H142" s="120"/>
      <c r="I142" s="120"/>
      <c r="J142" s="120"/>
    </row>
    <row r="143" ht="15">
      <c r="J143" s="3" t="s">
        <v>3</v>
      </c>
    </row>
    <row r="144" spans="1:10" ht="15">
      <c r="A144" s="109" t="s">
        <v>17</v>
      </c>
      <c r="B144" s="109" t="s">
        <v>19</v>
      </c>
      <c r="C144" s="109" t="s">
        <v>20</v>
      </c>
      <c r="D144" s="109" t="s">
        <v>21</v>
      </c>
      <c r="E144" s="109" t="s">
        <v>103</v>
      </c>
      <c r="F144" s="109"/>
      <c r="G144" s="109"/>
      <c r="H144" s="109" t="s">
        <v>104</v>
      </c>
      <c r="I144" s="109"/>
      <c r="J144" s="109"/>
    </row>
    <row r="145" spans="1:10" ht="41.25" customHeight="1">
      <c r="A145" s="109"/>
      <c r="B145" s="109"/>
      <c r="C145" s="109"/>
      <c r="D145" s="109"/>
      <c r="E145" s="4" t="s">
        <v>6</v>
      </c>
      <c r="F145" s="4" t="s">
        <v>7</v>
      </c>
      <c r="G145" s="4" t="s">
        <v>56</v>
      </c>
      <c r="H145" s="4" t="s">
        <v>6</v>
      </c>
      <c r="I145" s="4" t="s">
        <v>7</v>
      </c>
      <c r="J145" s="4" t="s">
        <v>57</v>
      </c>
    </row>
    <row r="146" spans="1:10" ht="15">
      <c r="A146" s="4">
        <v>1</v>
      </c>
      <c r="B146" s="4">
        <v>2</v>
      </c>
      <c r="C146" s="4">
        <v>3</v>
      </c>
      <c r="D146" s="4">
        <v>4</v>
      </c>
      <c r="E146" s="4">
        <v>5</v>
      </c>
      <c r="F146" s="4">
        <v>6</v>
      </c>
      <c r="G146" s="4">
        <v>7</v>
      </c>
      <c r="H146" s="4">
        <v>8</v>
      </c>
      <c r="I146" s="4">
        <v>9</v>
      </c>
      <c r="J146" s="4">
        <v>10</v>
      </c>
    </row>
    <row r="147" spans="1:10" ht="15">
      <c r="A147" s="4" t="s">
        <v>137</v>
      </c>
      <c r="B147" s="24" t="s">
        <v>22</v>
      </c>
      <c r="C147" s="4" t="s">
        <v>9</v>
      </c>
      <c r="D147" s="4" t="s">
        <v>9</v>
      </c>
      <c r="E147" s="5" t="s">
        <v>9</v>
      </c>
      <c r="F147" s="5" t="s">
        <v>9</v>
      </c>
      <c r="G147" s="5" t="s">
        <v>9</v>
      </c>
      <c r="H147" s="5" t="s">
        <v>9</v>
      </c>
      <c r="I147" s="5" t="s">
        <v>9</v>
      </c>
      <c r="J147" s="5" t="s">
        <v>9</v>
      </c>
    </row>
    <row r="148" spans="1:10" ht="33" customHeight="1">
      <c r="A148" s="4"/>
      <c r="B148" s="5" t="s">
        <v>341</v>
      </c>
      <c r="C148" s="4" t="s">
        <v>345</v>
      </c>
      <c r="D148" s="25" t="s">
        <v>347</v>
      </c>
      <c r="E148" s="60">
        <f>C124/1000</f>
        <v>10142.351</v>
      </c>
      <c r="F148" s="5">
        <v>0</v>
      </c>
      <c r="G148" s="60">
        <f>E148+F148</f>
        <v>10142.351</v>
      </c>
      <c r="H148" s="60">
        <f>G124/1000</f>
        <v>10649.467</v>
      </c>
      <c r="I148" s="5">
        <v>0</v>
      </c>
      <c r="J148" s="61">
        <f>H148+I148</f>
        <v>10649.467</v>
      </c>
    </row>
    <row r="149" spans="1:10" ht="15">
      <c r="A149" s="4" t="s">
        <v>138</v>
      </c>
      <c r="B149" s="24" t="s">
        <v>23</v>
      </c>
      <c r="C149" s="4"/>
      <c r="D149" s="4" t="s">
        <v>9</v>
      </c>
      <c r="E149" s="4"/>
      <c r="F149" s="5"/>
      <c r="G149" s="4"/>
      <c r="H149" s="4"/>
      <c r="I149" s="5" t="s">
        <v>9</v>
      </c>
      <c r="J149" s="5" t="s">
        <v>9</v>
      </c>
    </row>
    <row r="150" spans="1:10" ht="101.25" customHeight="1">
      <c r="A150" s="4"/>
      <c r="B150" s="5" t="s">
        <v>342</v>
      </c>
      <c r="C150" s="4" t="s">
        <v>149</v>
      </c>
      <c r="D150" s="4" t="s">
        <v>348</v>
      </c>
      <c r="E150" s="4">
        <v>365000</v>
      </c>
      <c r="F150" s="5"/>
      <c r="G150" s="4">
        <v>365000</v>
      </c>
      <c r="H150" s="4">
        <v>365000</v>
      </c>
      <c r="I150" s="5" t="s">
        <v>9</v>
      </c>
      <c r="J150" s="4">
        <v>365000</v>
      </c>
    </row>
    <row r="151" spans="1:10" ht="15">
      <c r="A151" s="4" t="s">
        <v>139</v>
      </c>
      <c r="B151" s="24" t="s">
        <v>24</v>
      </c>
      <c r="C151" s="4"/>
      <c r="D151" s="4"/>
      <c r="E151" s="4"/>
      <c r="F151" s="5"/>
      <c r="G151" s="4"/>
      <c r="H151" s="4"/>
      <c r="I151" s="5" t="s">
        <v>9</v>
      </c>
      <c r="J151" s="4"/>
    </row>
    <row r="152" spans="1:10" ht="30">
      <c r="A152" s="4"/>
      <c r="B152" s="5" t="s">
        <v>343</v>
      </c>
      <c r="C152" s="4" t="s">
        <v>346</v>
      </c>
      <c r="D152" s="4" t="s">
        <v>161</v>
      </c>
      <c r="E152" s="4">
        <v>35.98</v>
      </c>
      <c r="F152" s="5"/>
      <c r="G152" s="4">
        <v>35.98</v>
      </c>
      <c r="H152" s="4">
        <v>34.27</v>
      </c>
      <c r="I152" s="5" t="s">
        <v>9</v>
      </c>
      <c r="J152" s="4">
        <v>34.27</v>
      </c>
    </row>
    <row r="153" spans="1:10" ht="15">
      <c r="A153" s="4" t="s">
        <v>159</v>
      </c>
      <c r="B153" s="24" t="s">
        <v>25</v>
      </c>
      <c r="C153" s="4"/>
      <c r="D153" s="4"/>
      <c r="E153" s="5" t="s">
        <v>9</v>
      </c>
      <c r="F153" s="5" t="s">
        <v>9</v>
      </c>
      <c r="G153" s="5" t="s">
        <v>9</v>
      </c>
      <c r="H153" s="5" t="s">
        <v>9</v>
      </c>
      <c r="I153" s="5" t="s">
        <v>9</v>
      </c>
      <c r="J153" s="5" t="s">
        <v>9</v>
      </c>
    </row>
    <row r="154" spans="1:10" ht="15" customHeight="1">
      <c r="A154" s="4"/>
      <c r="B154" s="23" t="s">
        <v>344</v>
      </c>
      <c r="C154" s="4" t="s">
        <v>170</v>
      </c>
      <c r="D154" s="4" t="s">
        <v>161</v>
      </c>
      <c r="E154" s="4">
        <v>100</v>
      </c>
      <c r="F154" s="5"/>
      <c r="G154" s="4">
        <v>100</v>
      </c>
      <c r="H154" s="4">
        <v>100</v>
      </c>
      <c r="I154" s="5"/>
      <c r="J154" s="4">
        <v>100</v>
      </c>
    </row>
    <row r="156" spans="1:11" ht="15" customHeight="1">
      <c r="A156" s="120" t="s">
        <v>26</v>
      </c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ht="15">
      <c r="K157" s="3" t="s">
        <v>3</v>
      </c>
    </row>
    <row r="158" spans="1:11" ht="15" customHeight="1">
      <c r="A158" s="109" t="s">
        <v>5</v>
      </c>
      <c r="B158" s="109" t="s">
        <v>80</v>
      </c>
      <c r="C158" s="109"/>
      <c r="D158" s="115" t="s">
        <v>81</v>
      </c>
      <c r="E158" s="117"/>
      <c r="F158" s="109" t="s">
        <v>82</v>
      </c>
      <c r="G158" s="109"/>
      <c r="H158" s="109" t="s">
        <v>103</v>
      </c>
      <c r="I158" s="109"/>
      <c r="J158" s="109" t="s">
        <v>104</v>
      </c>
      <c r="K158" s="109"/>
    </row>
    <row r="159" spans="1:11" ht="30">
      <c r="A159" s="109"/>
      <c r="B159" s="4" t="s">
        <v>6</v>
      </c>
      <c r="C159" s="4" t="s">
        <v>7</v>
      </c>
      <c r="D159" s="4" t="s">
        <v>6</v>
      </c>
      <c r="E159" s="4" t="s">
        <v>7</v>
      </c>
      <c r="F159" s="4" t="s">
        <v>6</v>
      </c>
      <c r="G159" s="4" t="s">
        <v>7</v>
      </c>
      <c r="H159" s="4" t="s">
        <v>6</v>
      </c>
      <c r="I159" s="4" t="s">
        <v>7</v>
      </c>
      <c r="J159" s="4" t="s">
        <v>6</v>
      </c>
      <c r="K159" s="4" t="s">
        <v>7</v>
      </c>
    </row>
    <row r="160" spans="1:11" ht="15">
      <c r="A160" s="4">
        <v>1</v>
      </c>
      <c r="B160" s="4">
        <v>2</v>
      </c>
      <c r="C160" s="4">
        <v>3</v>
      </c>
      <c r="D160" s="4">
        <v>4</v>
      </c>
      <c r="E160" s="4">
        <v>5</v>
      </c>
      <c r="F160" s="4">
        <v>6</v>
      </c>
      <c r="G160" s="4">
        <v>7</v>
      </c>
      <c r="H160" s="4">
        <v>8</v>
      </c>
      <c r="I160" s="4">
        <v>9</v>
      </c>
      <c r="J160" s="4">
        <v>10</v>
      </c>
      <c r="K160" s="4">
        <v>11</v>
      </c>
    </row>
    <row r="161" spans="1:11" ht="30">
      <c r="A161" s="23" t="s">
        <v>173</v>
      </c>
      <c r="B161" s="70">
        <v>5935965</v>
      </c>
      <c r="C161" s="4" t="s">
        <v>9</v>
      </c>
      <c r="D161" s="4">
        <v>5612693</v>
      </c>
      <c r="E161" s="4" t="s">
        <v>9</v>
      </c>
      <c r="F161" s="27">
        <f>D161*114%</f>
        <v>6398470.02</v>
      </c>
      <c r="G161" s="4" t="s">
        <v>9</v>
      </c>
      <c r="H161" s="27">
        <f>F161*105.6%</f>
        <v>6756784.34112</v>
      </c>
      <c r="I161" s="4" t="s">
        <v>9</v>
      </c>
      <c r="J161" s="27">
        <f>H161*105%</f>
        <v>7094623.558176001</v>
      </c>
      <c r="K161" s="4" t="s">
        <v>9</v>
      </c>
    </row>
    <row r="162" spans="1:11" ht="60">
      <c r="A162" s="4" t="s">
        <v>174</v>
      </c>
      <c r="B162" s="4">
        <v>0</v>
      </c>
      <c r="C162" s="4" t="s">
        <v>9</v>
      </c>
      <c r="D162" s="4">
        <v>1136260</v>
      </c>
      <c r="E162" s="4" t="s">
        <v>9</v>
      </c>
      <c r="F162" s="27">
        <f>D162*114%</f>
        <v>1295336.4</v>
      </c>
      <c r="G162" s="4" t="s">
        <v>9</v>
      </c>
      <c r="H162" s="27">
        <f>F162*105.6%</f>
        <v>1367875.2384</v>
      </c>
      <c r="I162" s="4" t="s">
        <v>9</v>
      </c>
      <c r="J162" s="27">
        <f>H162*105%</f>
        <v>1436269.0003199999</v>
      </c>
      <c r="K162" s="4" t="s">
        <v>9</v>
      </c>
    </row>
    <row r="163" spans="1:11" ht="15">
      <c r="A163" s="4" t="s">
        <v>177</v>
      </c>
      <c r="B163" s="4">
        <v>168640</v>
      </c>
      <c r="C163" s="4"/>
      <c r="D163" s="4">
        <v>278480</v>
      </c>
      <c r="E163" s="4"/>
      <c r="F163" s="27">
        <f>D163*114%</f>
        <v>317467.19999999995</v>
      </c>
      <c r="G163" s="4"/>
      <c r="H163" s="27">
        <f>F163*105.6%</f>
        <v>335245.36319999996</v>
      </c>
      <c r="I163" s="4"/>
      <c r="J163" s="27">
        <f>H163*105%</f>
        <v>352007.63136</v>
      </c>
      <c r="K163" s="4"/>
    </row>
    <row r="164" spans="1:11" ht="33.75" customHeight="1">
      <c r="A164" s="4" t="s">
        <v>175</v>
      </c>
      <c r="B164" s="4">
        <v>33495</v>
      </c>
      <c r="C164" s="4"/>
      <c r="D164" s="4">
        <v>347723</v>
      </c>
      <c r="E164" s="4"/>
      <c r="F164" s="27">
        <f>D164*114%</f>
        <v>396404.22</v>
      </c>
      <c r="G164" s="4"/>
      <c r="H164" s="27">
        <f>F164*105.6%</f>
        <v>418602.85631999996</v>
      </c>
      <c r="I164" s="4"/>
      <c r="J164" s="27">
        <f>H164*105%</f>
        <v>439532.999136</v>
      </c>
      <c r="K164" s="4"/>
    </row>
    <row r="165" spans="1:11" ht="15">
      <c r="A165" s="4" t="s">
        <v>12</v>
      </c>
      <c r="B165" s="4">
        <f>SUM(B161:B164)</f>
        <v>6138100</v>
      </c>
      <c r="C165" s="4" t="s">
        <v>9</v>
      </c>
      <c r="D165" s="4">
        <f aca="true" t="shared" si="6" ref="D165:K165">SUM(D161:D164)</f>
        <v>7375156</v>
      </c>
      <c r="E165" s="4">
        <f t="shared" si="6"/>
        <v>0</v>
      </c>
      <c r="F165" s="27">
        <f t="shared" si="6"/>
        <v>8407677.84</v>
      </c>
      <c r="G165" s="4">
        <f t="shared" si="6"/>
        <v>0</v>
      </c>
      <c r="H165" s="27">
        <f t="shared" si="6"/>
        <v>8878507.799039999</v>
      </c>
      <c r="I165" s="4">
        <f t="shared" si="6"/>
        <v>0</v>
      </c>
      <c r="J165" s="27">
        <f t="shared" si="6"/>
        <v>9322433.188992001</v>
      </c>
      <c r="K165" s="4">
        <f t="shared" si="6"/>
        <v>0</v>
      </c>
    </row>
    <row r="166" spans="1:11" ht="120">
      <c r="A166" s="6" t="s">
        <v>27</v>
      </c>
      <c r="B166" s="4" t="s">
        <v>11</v>
      </c>
      <c r="C166" s="4" t="s">
        <v>9</v>
      </c>
      <c r="D166" s="4" t="s">
        <v>11</v>
      </c>
      <c r="E166" s="4" t="s">
        <v>9</v>
      </c>
      <c r="F166" s="4" t="s">
        <v>9</v>
      </c>
      <c r="G166" s="4" t="s">
        <v>9</v>
      </c>
      <c r="H166" s="4" t="s">
        <v>9</v>
      </c>
      <c r="I166" s="4" t="s">
        <v>9</v>
      </c>
      <c r="J166" s="4" t="s">
        <v>11</v>
      </c>
      <c r="K166" s="4" t="s">
        <v>9</v>
      </c>
    </row>
    <row r="169" spans="1:14" ht="15" customHeight="1">
      <c r="A169" s="120" t="s">
        <v>28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</row>
    <row r="171" spans="1:14" ht="15" customHeight="1">
      <c r="A171" s="109" t="s">
        <v>55</v>
      </c>
      <c r="B171" s="109" t="s">
        <v>29</v>
      </c>
      <c r="C171" s="115" t="s">
        <v>80</v>
      </c>
      <c r="D171" s="116"/>
      <c r="E171" s="116"/>
      <c r="F171" s="117"/>
      <c r="G171" s="109" t="s">
        <v>114</v>
      </c>
      <c r="H171" s="109"/>
      <c r="I171" s="109"/>
      <c r="J171" s="109"/>
      <c r="K171" s="109" t="s">
        <v>115</v>
      </c>
      <c r="L171" s="109"/>
      <c r="M171" s="115" t="s">
        <v>116</v>
      </c>
      <c r="N171" s="117"/>
    </row>
    <row r="172" spans="1:14" ht="30.75" customHeight="1">
      <c r="A172" s="109"/>
      <c r="B172" s="109"/>
      <c r="C172" s="109" t="s">
        <v>6</v>
      </c>
      <c r="D172" s="109"/>
      <c r="E172" s="109" t="s">
        <v>7</v>
      </c>
      <c r="F172" s="109"/>
      <c r="G172" s="109" t="s">
        <v>6</v>
      </c>
      <c r="H172" s="109"/>
      <c r="I172" s="109" t="s">
        <v>7</v>
      </c>
      <c r="J172" s="109"/>
      <c r="K172" s="109" t="s">
        <v>6</v>
      </c>
      <c r="L172" s="109" t="s">
        <v>7</v>
      </c>
      <c r="M172" s="109" t="s">
        <v>6</v>
      </c>
      <c r="N172" s="109" t="s">
        <v>7</v>
      </c>
    </row>
    <row r="173" spans="1:14" ht="30">
      <c r="A173" s="109"/>
      <c r="B173" s="109"/>
      <c r="C173" s="4" t="s">
        <v>58</v>
      </c>
      <c r="D173" s="4" t="s">
        <v>59</v>
      </c>
      <c r="E173" s="4" t="s">
        <v>58</v>
      </c>
      <c r="F173" s="4" t="s">
        <v>59</v>
      </c>
      <c r="G173" s="4" t="s">
        <v>58</v>
      </c>
      <c r="H173" s="4" t="s">
        <v>59</v>
      </c>
      <c r="I173" s="4" t="s">
        <v>58</v>
      </c>
      <c r="J173" s="4" t="s">
        <v>59</v>
      </c>
      <c r="K173" s="109"/>
      <c r="L173" s="109"/>
      <c r="M173" s="109"/>
      <c r="N173" s="109"/>
    </row>
    <row r="174" spans="1:14" ht="15">
      <c r="A174" s="4">
        <v>1</v>
      </c>
      <c r="B174" s="4">
        <v>2</v>
      </c>
      <c r="C174" s="4">
        <v>3</v>
      </c>
      <c r="D174" s="4">
        <v>4</v>
      </c>
      <c r="E174" s="4">
        <v>5</v>
      </c>
      <c r="F174" s="4">
        <v>6</v>
      </c>
      <c r="G174" s="4">
        <v>7</v>
      </c>
      <c r="H174" s="4">
        <v>8</v>
      </c>
      <c r="I174" s="4">
        <v>9</v>
      </c>
      <c r="J174" s="4">
        <v>10</v>
      </c>
      <c r="K174" s="4">
        <v>11</v>
      </c>
      <c r="L174" s="4">
        <v>12</v>
      </c>
      <c r="M174" s="4">
        <v>13</v>
      </c>
      <c r="N174" s="4">
        <v>14</v>
      </c>
    </row>
    <row r="175" spans="1:14" ht="15">
      <c r="A175" s="4"/>
      <c r="B175" s="4" t="s">
        <v>392</v>
      </c>
      <c r="C175" s="4">
        <v>89</v>
      </c>
      <c r="D175" s="4">
        <v>85</v>
      </c>
      <c r="E175" s="4"/>
      <c r="F175" s="4"/>
      <c r="G175" s="4">
        <v>89</v>
      </c>
      <c r="H175" s="4">
        <v>83</v>
      </c>
      <c r="I175" s="4"/>
      <c r="J175" s="4"/>
      <c r="K175" s="4">
        <v>89</v>
      </c>
      <c r="L175" s="4"/>
      <c r="M175" s="4">
        <v>89</v>
      </c>
      <c r="N175" s="4"/>
    </row>
    <row r="176" spans="1:14" ht="15">
      <c r="A176" s="4"/>
      <c r="B176" s="4" t="s">
        <v>393</v>
      </c>
      <c r="C176" s="4">
        <v>8</v>
      </c>
      <c r="D176" s="4">
        <v>7</v>
      </c>
      <c r="E176" s="4"/>
      <c r="F176" s="4"/>
      <c r="G176" s="4">
        <v>8</v>
      </c>
      <c r="H176" s="4">
        <v>8</v>
      </c>
      <c r="I176" s="4"/>
      <c r="J176" s="4"/>
      <c r="K176" s="4">
        <v>8</v>
      </c>
      <c r="L176" s="4"/>
      <c r="M176" s="4">
        <v>8</v>
      </c>
      <c r="N176" s="4"/>
    </row>
    <row r="177" spans="1:14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5">
      <c r="A178" s="4" t="s">
        <v>9</v>
      </c>
      <c r="B178" s="4" t="s">
        <v>12</v>
      </c>
      <c r="C178" s="4">
        <v>97</v>
      </c>
      <c r="D178" s="4">
        <v>92</v>
      </c>
      <c r="E178" s="4" t="s">
        <v>9</v>
      </c>
      <c r="F178" s="4" t="s">
        <v>9</v>
      </c>
      <c r="G178" s="4">
        <v>97</v>
      </c>
      <c r="H178" s="4">
        <v>91</v>
      </c>
      <c r="I178" s="4" t="s">
        <v>9</v>
      </c>
      <c r="J178" s="4" t="s">
        <v>9</v>
      </c>
      <c r="K178" s="4">
        <v>97</v>
      </c>
      <c r="L178" s="4" t="s">
        <v>9</v>
      </c>
      <c r="M178" s="4">
        <v>97</v>
      </c>
      <c r="N178" s="4" t="s">
        <v>9</v>
      </c>
    </row>
    <row r="179" spans="1:14" ht="45">
      <c r="A179" s="4" t="s">
        <v>9</v>
      </c>
      <c r="B179" s="4" t="s">
        <v>30</v>
      </c>
      <c r="C179" s="4" t="s">
        <v>11</v>
      </c>
      <c r="D179" s="4" t="s">
        <v>11</v>
      </c>
      <c r="E179" s="4" t="s">
        <v>9</v>
      </c>
      <c r="F179" s="4" t="s">
        <v>9</v>
      </c>
      <c r="G179" s="4" t="s">
        <v>11</v>
      </c>
      <c r="H179" s="4" t="s">
        <v>11</v>
      </c>
      <c r="I179" s="4" t="s">
        <v>9</v>
      </c>
      <c r="J179" s="4" t="s">
        <v>9</v>
      </c>
      <c r="K179" s="4" t="s">
        <v>11</v>
      </c>
      <c r="L179" s="4" t="s">
        <v>9</v>
      </c>
      <c r="M179" s="4" t="s">
        <v>11</v>
      </c>
      <c r="N179" s="4" t="s">
        <v>9</v>
      </c>
    </row>
    <row r="182" spans="1:12" ht="15" customHeight="1">
      <c r="A182" s="114" t="s">
        <v>74</v>
      </c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1:12" ht="15" customHeight="1">
      <c r="A183" s="114" t="s">
        <v>117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ht="15">
      <c r="L184" s="1" t="s">
        <v>3</v>
      </c>
    </row>
    <row r="185" spans="1:12" ht="21.75" customHeight="1">
      <c r="A185" s="109" t="s">
        <v>17</v>
      </c>
      <c r="B185" s="109" t="s">
        <v>31</v>
      </c>
      <c r="C185" s="109" t="s">
        <v>32</v>
      </c>
      <c r="D185" s="115" t="s">
        <v>80</v>
      </c>
      <c r="E185" s="116"/>
      <c r="F185" s="117"/>
      <c r="G185" s="109" t="s">
        <v>81</v>
      </c>
      <c r="H185" s="109"/>
      <c r="I185" s="109"/>
      <c r="J185" s="109" t="s">
        <v>82</v>
      </c>
      <c r="K185" s="109"/>
      <c r="L185" s="109"/>
    </row>
    <row r="186" spans="1:12" ht="30">
      <c r="A186" s="109"/>
      <c r="B186" s="109"/>
      <c r="C186" s="109"/>
      <c r="D186" s="4" t="s">
        <v>6</v>
      </c>
      <c r="E186" s="4" t="s">
        <v>7</v>
      </c>
      <c r="F186" s="4" t="s">
        <v>60</v>
      </c>
      <c r="G186" s="4" t="s">
        <v>6</v>
      </c>
      <c r="H186" s="4" t="s">
        <v>7</v>
      </c>
      <c r="I186" s="4" t="s">
        <v>52</v>
      </c>
      <c r="J186" s="4" t="s">
        <v>6</v>
      </c>
      <c r="K186" s="4" t="s">
        <v>7</v>
      </c>
      <c r="L186" s="4" t="s">
        <v>61</v>
      </c>
    </row>
    <row r="187" spans="1:12" ht="15">
      <c r="A187" s="4">
        <v>1</v>
      </c>
      <c r="B187" s="4">
        <v>2</v>
      </c>
      <c r="C187" s="4">
        <v>3</v>
      </c>
      <c r="D187" s="4">
        <v>4</v>
      </c>
      <c r="E187" s="4">
        <v>5</v>
      </c>
      <c r="F187" s="4">
        <v>6</v>
      </c>
      <c r="G187" s="4">
        <v>7</v>
      </c>
      <c r="H187" s="4">
        <v>8</v>
      </c>
      <c r="I187" s="4">
        <v>9</v>
      </c>
      <c r="J187" s="4">
        <v>10</v>
      </c>
      <c r="K187" s="4">
        <v>11</v>
      </c>
      <c r="L187" s="4">
        <v>12</v>
      </c>
    </row>
    <row r="188" spans="1:12" ht="15">
      <c r="A188" s="4" t="s">
        <v>9</v>
      </c>
      <c r="B188" s="5" t="s">
        <v>9</v>
      </c>
      <c r="C188" s="5" t="s">
        <v>9</v>
      </c>
      <c r="D188" s="5" t="s">
        <v>9</v>
      </c>
      <c r="E188" s="5" t="s">
        <v>9</v>
      </c>
      <c r="F188" s="5" t="s">
        <v>9</v>
      </c>
      <c r="G188" s="5" t="s">
        <v>9</v>
      </c>
      <c r="H188" s="5" t="s">
        <v>9</v>
      </c>
      <c r="I188" s="5" t="s">
        <v>9</v>
      </c>
      <c r="J188" s="5" t="s">
        <v>9</v>
      </c>
      <c r="K188" s="5" t="s">
        <v>9</v>
      </c>
      <c r="L188" s="5" t="s">
        <v>9</v>
      </c>
    </row>
    <row r="189" spans="1:12" ht="15">
      <c r="A189" s="4" t="s">
        <v>9</v>
      </c>
      <c r="B189" s="4" t="s">
        <v>12</v>
      </c>
      <c r="C189" s="5" t="s">
        <v>9</v>
      </c>
      <c r="D189" s="5" t="s">
        <v>9</v>
      </c>
      <c r="E189" s="5" t="s">
        <v>9</v>
      </c>
      <c r="F189" s="5" t="s">
        <v>9</v>
      </c>
      <c r="G189" s="5" t="s">
        <v>9</v>
      </c>
      <c r="H189" s="5" t="s">
        <v>9</v>
      </c>
      <c r="I189" s="5" t="s">
        <v>9</v>
      </c>
      <c r="J189" s="5" t="s">
        <v>9</v>
      </c>
      <c r="K189" s="5" t="s">
        <v>9</v>
      </c>
      <c r="L189" s="5" t="s">
        <v>9</v>
      </c>
    </row>
    <row r="191" spans="1:9" ht="15" customHeight="1">
      <c r="A191" s="120" t="s">
        <v>118</v>
      </c>
      <c r="B191" s="120"/>
      <c r="C191" s="120"/>
      <c r="D191" s="120"/>
      <c r="E191" s="120"/>
      <c r="F191" s="120"/>
      <c r="G191" s="120"/>
      <c r="H191" s="120"/>
      <c r="I191" s="120"/>
    </row>
    <row r="192" ht="15">
      <c r="I192" s="3" t="s">
        <v>3</v>
      </c>
    </row>
    <row r="193" spans="1:9" ht="21.75" customHeight="1">
      <c r="A193" s="109" t="s">
        <v>55</v>
      </c>
      <c r="B193" s="109" t="s">
        <v>31</v>
      </c>
      <c r="C193" s="109" t="s">
        <v>32</v>
      </c>
      <c r="D193" s="115" t="s">
        <v>103</v>
      </c>
      <c r="E193" s="116"/>
      <c r="F193" s="117"/>
      <c r="G193" s="109" t="s">
        <v>104</v>
      </c>
      <c r="H193" s="109"/>
      <c r="I193" s="109"/>
    </row>
    <row r="194" spans="1:9" ht="33" customHeight="1">
      <c r="A194" s="109"/>
      <c r="B194" s="109"/>
      <c r="C194" s="109"/>
      <c r="D194" s="4" t="s">
        <v>6</v>
      </c>
      <c r="E194" s="4" t="s">
        <v>7</v>
      </c>
      <c r="F194" s="4" t="s">
        <v>60</v>
      </c>
      <c r="G194" s="4" t="s">
        <v>6</v>
      </c>
      <c r="H194" s="4" t="s">
        <v>7</v>
      </c>
      <c r="I194" s="4" t="s">
        <v>52</v>
      </c>
    </row>
    <row r="195" spans="1:9" ht="15">
      <c r="A195" s="4">
        <v>1</v>
      </c>
      <c r="B195" s="4">
        <v>2</v>
      </c>
      <c r="C195" s="4">
        <v>3</v>
      </c>
      <c r="D195" s="4">
        <v>4</v>
      </c>
      <c r="E195" s="4">
        <v>5</v>
      </c>
      <c r="F195" s="4">
        <v>6</v>
      </c>
      <c r="G195" s="4">
        <v>7</v>
      </c>
      <c r="H195" s="4">
        <v>8</v>
      </c>
      <c r="I195" s="4">
        <v>9</v>
      </c>
    </row>
    <row r="196" spans="1:9" ht="15">
      <c r="A196" s="4" t="s">
        <v>9</v>
      </c>
      <c r="B196" s="5" t="s">
        <v>9</v>
      </c>
      <c r="C196" s="5" t="s">
        <v>9</v>
      </c>
      <c r="D196" s="5" t="s">
        <v>9</v>
      </c>
      <c r="E196" s="5" t="s">
        <v>9</v>
      </c>
      <c r="F196" s="5" t="s">
        <v>9</v>
      </c>
      <c r="G196" s="5" t="s">
        <v>9</v>
      </c>
      <c r="H196" s="5" t="s">
        <v>9</v>
      </c>
      <c r="I196" s="5" t="s">
        <v>9</v>
      </c>
    </row>
    <row r="197" spans="1:9" ht="15">
      <c r="A197" s="4" t="s">
        <v>9</v>
      </c>
      <c r="B197" s="4" t="s">
        <v>12</v>
      </c>
      <c r="C197" s="5" t="s">
        <v>9</v>
      </c>
      <c r="D197" s="5" t="s">
        <v>9</v>
      </c>
      <c r="E197" s="5" t="s">
        <v>9</v>
      </c>
      <c r="F197" s="5" t="s">
        <v>9</v>
      </c>
      <c r="G197" s="5" t="s">
        <v>9</v>
      </c>
      <c r="H197" s="5" t="s">
        <v>9</v>
      </c>
      <c r="I197" s="5" t="s">
        <v>9</v>
      </c>
    </row>
    <row r="200" spans="1:13" ht="15" customHeight="1">
      <c r="A200" s="120" t="s">
        <v>119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ht="15">
      <c r="M201" s="3" t="s">
        <v>3</v>
      </c>
    </row>
    <row r="202" spans="1:13" ht="31.5" customHeight="1">
      <c r="A202" s="123" t="s">
        <v>63</v>
      </c>
      <c r="B202" s="123" t="s">
        <v>62</v>
      </c>
      <c r="C202" s="109" t="s">
        <v>33</v>
      </c>
      <c r="D202" s="115" t="s">
        <v>80</v>
      </c>
      <c r="E202" s="117"/>
      <c r="F202" s="109" t="s">
        <v>81</v>
      </c>
      <c r="G202" s="109"/>
      <c r="H202" s="109" t="s">
        <v>82</v>
      </c>
      <c r="I202" s="109"/>
      <c r="J202" s="109" t="s">
        <v>103</v>
      </c>
      <c r="K202" s="109"/>
      <c r="L202" s="109" t="s">
        <v>104</v>
      </c>
      <c r="M202" s="109"/>
    </row>
    <row r="203" spans="1:13" ht="124.5" customHeight="1">
      <c r="A203" s="124"/>
      <c r="B203" s="124"/>
      <c r="C203" s="109"/>
      <c r="D203" s="4" t="s">
        <v>35</v>
      </c>
      <c r="E203" s="4" t="s">
        <v>34</v>
      </c>
      <c r="F203" s="4" t="s">
        <v>35</v>
      </c>
      <c r="G203" s="4" t="s">
        <v>34</v>
      </c>
      <c r="H203" s="4" t="s">
        <v>35</v>
      </c>
      <c r="I203" s="4" t="s">
        <v>34</v>
      </c>
      <c r="J203" s="4" t="s">
        <v>35</v>
      </c>
      <c r="K203" s="4" t="s">
        <v>34</v>
      </c>
      <c r="L203" s="4" t="s">
        <v>35</v>
      </c>
      <c r="M203" s="4" t="s">
        <v>34</v>
      </c>
    </row>
    <row r="204" spans="1:13" ht="15">
      <c r="A204" s="4">
        <v>1</v>
      </c>
      <c r="B204" s="4">
        <v>2</v>
      </c>
      <c r="C204" s="4">
        <v>3</v>
      </c>
      <c r="D204" s="4">
        <v>4</v>
      </c>
      <c r="E204" s="4">
        <v>5</v>
      </c>
      <c r="F204" s="4">
        <v>6</v>
      </c>
      <c r="G204" s="4">
        <v>7</v>
      </c>
      <c r="H204" s="4">
        <v>8</v>
      </c>
      <c r="I204" s="4">
        <v>9</v>
      </c>
      <c r="J204" s="4">
        <v>10</v>
      </c>
      <c r="K204" s="4">
        <v>11</v>
      </c>
      <c r="L204" s="4">
        <v>12</v>
      </c>
      <c r="M204" s="4">
        <v>13</v>
      </c>
    </row>
    <row r="205" spans="1:13" ht="15">
      <c r="A205" s="4" t="s">
        <v>9</v>
      </c>
      <c r="B205" s="4" t="s">
        <v>9</v>
      </c>
      <c r="C205" s="4" t="s">
        <v>9</v>
      </c>
      <c r="D205" s="4" t="s">
        <v>9</v>
      </c>
      <c r="E205" s="4" t="s">
        <v>9</v>
      </c>
      <c r="F205" s="4" t="s">
        <v>9</v>
      </c>
      <c r="G205" s="4" t="s">
        <v>9</v>
      </c>
      <c r="H205" s="4" t="s">
        <v>9</v>
      </c>
      <c r="I205" s="4" t="s">
        <v>9</v>
      </c>
      <c r="J205" s="4" t="s">
        <v>9</v>
      </c>
      <c r="K205" s="4" t="s">
        <v>9</v>
      </c>
      <c r="L205" s="4" t="s">
        <v>9</v>
      </c>
      <c r="M205" s="4" t="s">
        <v>9</v>
      </c>
    </row>
    <row r="206" spans="1:13" ht="15">
      <c r="A206" s="4" t="s">
        <v>9</v>
      </c>
      <c r="B206" s="4" t="s">
        <v>9</v>
      </c>
      <c r="C206" s="4" t="s">
        <v>9</v>
      </c>
      <c r="D206" s="4" t="s">
        <v>9</v>
      </c>
      <c r="E206" s="4" t="s">
        <v>9</v>
      </c>
      <c r="F206" s="4" t="s">
        <v>9</v>
      </c>
      <c r="G206" s="4" t="s">
        <v>9</v>
      </c>
      <c r="H206" s="4" t="s">
        <v>9</v>
      </c>
      <c r="I206" s="4" t="s">
        <v>9</v>
      </c>
      <c r="J206" s="4" t="s">
        <v>9</v>
      </c>
      <c r="K206" s="4" t="s">
        <v>9</v>
      </c>
      <c r="L206" s="4" t="s">
        <v>9</v>
      </c>
      <c r="M206" s="4" t="s">
        <v>9</v>
      </c>
    </row>
    <row r="209" spans="1:10" ht="48" customHeight="1">
      <c r="A209" s="114" t="s">
        <v>187</v>
      </c>
      <c r="B209" s="114"/>
      <c r="C209" s="114"/>
      <c r="D209" s="114"/>
      <c r="E209" s="114"/>
      <c r="F209" s="114"/>
      <c r="G209" s="114"/>
      <c r="H209" s="114"/>
      <c r="I209" s="114"/>
      <c r="J209" s="114"/>
    </row>
    <row r="210" spans="1:13" ht="48" customHeight="1">
      <c r="A210" s="110" t="s">
        <v>188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spans="1:10" ht="15" customHeight="1">
      <c r="A211" s="114" t="s">
        <v>176</v>
      </c>
      <c r="B211" s="114"/>
      <c r="C211" s="114"/>
      <c r="D211" s="114"/>
      <c r="E211" s="114"/>
      <c r="F211" s="114"/>
      <c r="G211" s="114"/>
      <c r="H211" s="114"/>
      <c r="I211" s="114"/>
      <c r="J211" s="114"/>
    </row>
    <row r="212" spans="1:10" ht="15" customHeight="1">
      <c r="A212" s="114" t="s">
        <v>179</v>
      </c>
      <c r="B212" s="114"/>
      <c r="C212" s="114"/>
      <c r="D212" s="114"/>
      <c r="E212" s="114"/>
      <c r="F212" s="114"/>
      <c r="G212" s="114"/>
      <c r="H212" s="114"/>
      <c r="I212" s="114"/>
      <c r="J212" s="114"/>
    </row>
    <row r="213" ht="15">
      <c r="J213" s="3" t="s">
        <v>3</v>
      </c>
    </row>
    <row r="214" spans="1:10" ht="72.75" customHeight="1">
      <c r="A214" s="109" t="s">
        <v>36</v>
      </c>
      <c r="B214" s="109" t="s">
        <v>5</v>
      </c>
      <c r="C214" s="109" t="s">
        <v>37</v>
      </c>
      <c r="D214" s="109" t="s">
        <v>64</v>
      </c>
      <c r="E214" s="109" t="s">
        <v>38</v>
      </c>
      <c r="F214" s="109" t="s">
        <v>39</v>
      </c>
      <c r="G214" s="109" t="s">
        <v>65</v>
      </c>
      <c r="H214" s="109" t="s">
        <v>40</v>
      </c>
      <c r="I214" s="109"/>
      <c r="J214" s="109" t="s">
        <v>66</v>
      </c>
    </row>
    <row r="215" spans="1:10" ht="68.25" customHeight="1">
      <c r="A215" s="109"/>
      <c r="B215" s="109"/>
      <c r="C215" s="109"/>
      <c r="D215" s="109"/>
      <c r="E215" s="109"/>
      <c r="F215" s="109"/>
      <c r="G215" s="109"/>
      <c r="H215" s="4" t="s">
        <v>41</v>
      </c>
      <c r="I215" s="4" t="s">
        <v>42</v>
      </c>
      <c r="J215" s="109"/>
    </row>
    <row r="216" spans="1:10" ht="15">
      <c r="A216" s="4">
        <v>1</v>
      </c>
      <c r="B216" s="4">
        <v>2</v>
      </c>
      <c r="C216" s="4">
        <v>3</v>
      </c>
      <c r="D216" s="4">
        <v>4</v>
      </c>
      <c r="E216" s="4">
        <v>5</v>
      </c>
      <c r="F216" s="4">
        <v>6</v>
      </c>
      <c r="G216" s="4">
        <v>7</v>
      </c>
      <c r="H216" s="4">
        <v>8</v>
      </c>
      <c r="I216" s="4">
        <v>9</v>
      </c>
      <c r="J216" s="4">
        <v>10</v>
      </c>
    </row>
    <row r="217" spans="1:11" ht="15">
      <c r="A217" s="20">
        <v>2111</v>
      </c>
      <c r="B217" s="18" t="s">
        <v>120</v>
      </c>
      <c r="C217" s="41">
        <v>5045400</v>
      </c>
      <c r="D217" s="41">
        <v>5045400</v>
      </c>
      <c r="E217" s="41"/>
      <c r="F217" s="41"/>
      <c r="G217" s="41"/>
      <c r="H217" s="41"/>
      <c r="I217" s="41"/>
      <c r="J217" s="41">
        <f>D217+F217</f>
        <v>5045400</v>
      </c>
      <c r="K217" s="38"/>
    </row>
    <row r="218" spans="1:11" ht="15">
      <c r="A218" s="20">
        <v>2120</v>
      </c>
      <c r="B218" s="18" t="s">
        <v>121</v>
      </c>
      <c r="C218" s="41">
        <v>1092700</v>
      </c>
      <c r="D218" s="41">
        <v>1092578</v>
      </c>
      <c r="E218" s="41"/>
      <c r="F218" s="41"/>
      <c r="G218" s="41"/>
      <c r="H218" s="41"/>
      <c r="I218" s="41"/>
      <c r="J218" s="41">
        <f aca="true" t="shared" si="7" ref="J218:J224">D218+F218</f>
        <v>1092578</v>
      </c>
      <c r="K218" s="38"/>
    </row>
    <row r="219" spans="1:11" ht="26.25">
      <c r="A219" s="20">
        <v>2210</v>
      </c>
      <c r="B219" s="18" t="s">
        <v>122</v>
      </c>
      <c r="C219" s="41">
        <v>301690</v>
      </c>
      <c r="D219" s="41">
        <v>270380</v>
      </c>
      <c r="E219" s="41"/>
      <c r="F219" s="41"/>
      <c r="G219" s="41"/>
      <c r="H219" s="41"/>
      <c r="I219" s="41"/>
      <c r="J219" s="41">
        <f t="shared" si="7"/>
        <v>270380</v>
      </c>
      <c r="K219" s="38"/>
    </row>
    <row r="220" spans="1:11" ht="15">
      <c r="A220" s="20">
        <v>2240</v>
      </c>
      <c r="B220" s="18" t="s">
        <v>125</v>
      </c>
      <c r="C220" s="41">
        <v>246700</v>
      </c>
      <c r="D220" s="41">
        <v>246556</v>
      </c>
      <c r="E220" s="41"/>
      <c r="F220" s="41"/>
      <c r="G220" s="41"/>
      <c r="H220" s="41"/>
      <c r="I220" s="41"/>
      <c r="J220" s="41">
        <f t="shared" si="7"/>
        <v>246556</v>
      </c>
      <c r="K220" s="38"/>
    </row>
    <row r="221" spans="1:11" ht="15">
      <c r="A221" s="20">
        <v>2250</v>
      </c>
      <c r="B221" s="18" t="s">
        <v>126</v>
      </c>
      <c r="C221" s="41">
        <v>1770</v>
      </c>
      <c r="D221" s="41">
        <v>1770</v>
      </c>
      <c r="E221" s="41"/>
      <c r="F221" s="41"/>
      <c r="G221" s="41"/>
      <c r="H221" s="41"/>
      <c r="I221" s="41"/>
      <c r="J221" s="41">
        <f t="shared" si="7"/>
        <v>1770</v>
      </c>
      <c r="K221" s="38"/>
    </row>
    <row r="222" spans="1:11" ht="18" customHeight="1">
      <c r="A222" s="20">
        <v>2270</v>
      </c>
      <c r="B222" s="18" t="s">
        <v>127</v>
      </c>
      <c r="C222" s="42">
        <v>340600</v>
      </c>
      <c r="D222" s="41">
        <v>257791</v>
      </c>
      <c r="E222" s="41"/>
      <c r="F222" s="41">
        <v>71142</v>
      </c>
      <c r="G222" s="41">
        <f>F222-E222</f>
        <v>71142</v>
      </c>
      <c r="H222" s="41">
        <f>F222</f>
        <v>71142</v>
      </c>
      <c r="I222" s="41"/>
      <c r="J222" s="41">
        <f t="shared" si="7"/>
        <v>328933</v>
      </c>
      <c r="K222" s="38"/>
    </row>
    <row r="223" spans="1:11" ht="39">
      <c r="A223" s="20">
        <v>2282</v>
      </c>
      <c r="B223" s="18" t="s">
        <v>128</v>
      </c>
      <c r="C223" s="41">
        <v>1730</v>
      </c>
      <c r="D223" s="41">
        <v>1730</v>
      </c>
      <c r="E223" s="41"/>
      <c r="F223" s="41"/>
      <c r="G223" s="41"/>
      <c r="H223" s="41"/>
      <c r="I223" s="41"/>
      <c r="J223" s="41">
        <f t="shared" si="7"/>
        <v>1730</v>
      </c>
      <c r="K223" s="38"/>
    </row>
    <row r="224" spans="1:11" ht="15">
      <c r="A224" s="19">
        <v>2800</v>
      </c>
      <c r="B224" s="18" t="s">
        <v>130</v>
      </c>
      <c r="C224" s="41">
        <v>710</v>
      </c>
      <c r="D224" s="41">
        <v>695</v>
      </c>
      <c r="E224" s="41"/>
      <c r="F224" s="41"/>
      <c r="G224" s="41"/>
      <c r="H224" s="41"/>
      <c r="I224" s="41"/>
      <c r="J224" s="41">
        <f t="shared" si="7"/>
        <v>695</v>
      </c>
      <c r="K224" s="38"/>
    </row>
    <row r="225" spans="1:11" ht="26.25">
      <c r="A225" s="20">
        <v>3110</v>
      </c>
      <c r="B225" s="18" t="s">
        <v>131</v>
      </c>
      <c r="C225" s="41"/>
      <c r="D225" s="41"/>
      <c r="E225" s="41"/>
      <c r="F225" s="41"/>
      <c r="G225" s="41"/>
      <c r="H225" s="41"/>
      <c r="I225" s="41"/>
      <c r="J225" s="41"/>
      <c r="K225" s="38"/>
    </row>
    <row r="226" spans="1:11" ht="15">
      <c r="A226" s="20">
        <v>3132</v>
      </c>
      <c r="B226" s="18" t="s">
        <v>132</v>
      </c>
      <c r="C226" s="41"/>
      <c r="D226" s="41"/>
      <c r="E226" s="41"/>
      <c r="F226" s="41"/>
      <c r="G226" s="41"/>
      <c r="H226" s="41"/>
      <c r="I226" s="41" t="s">
        <v>9</v>
      </c>
      <c r="J226" s="41"/>
      <c r="K226" s="38"/>
    </row>
    <row r="227" spans="1:11" ht="26.25">
      <c r="A227" s="20">
        <v>3142</v>
      </c>
      <c r="B227" s="18" t="s">
        <v>133</v>
      </c>
      <c r="C227" s="41"/>
      <c r="D227" s="41"/>
      <c r="E227" s="41"/>
      <c r="F227" s="41"/>
      <c r="G227" s="41"/>
      <c r="H227" s="41"/>
      <c r="I227" s="41" t="s">
        <v>9</v>
      </c>
      <c r="J227" s="41"/>
      <c r="K227" s="38"/>
    </row>
    <row r="228" spans="1:10" ht="15">
      <c r="A228" s="4" t="s">
        <v>9</v>
      </c>
      <c r="B228" s="4" t="s">
        <v>12</v>
      </c>
      <c r="C228" s="40">
        <f>SUM(C217:C227)</f>
        <v>7031300</v>
      </c>
      <c r="D228" s="40">
        <f>SUM(D217:D227)</f>
        <v>6916900</v>
      </c>
      <c r="E228" s="41" t="s">
        <v>9</v>
      </c>
      <c r="F228" s="43">
        <f>SUM(F217:F227)</f>
        <v>71142</v>
      </c>
      <c r="G228" s="41" t="s">
        <v>9</v>
      </c>
      <c r="H228" s="43">
        <f>SUM(H217:H227)</f>
        <v>71142</v>
      </c>
      <c r="I228" s="43">
        <f>SUM(I217:I227)</f>
        <v>0</v>
      </c>
      <c r="J228" s="43">
        <f>SUM(J217:J227)</f>
        <v>6988042</v>
      </c>
    </row>
    <row r="231" spans="1:12" ht="15" customHeight="1">
      <c r="A231" s="120" t="s">
        <v>180</v>
      </c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ht="15">
      <c r="L232" s="3" t="s">
        <v>3</v>
      </c>
    </row>
    <row r="233" spans="1:12" ht="15">
      <c r="A233" s="109" t="s">
        <v>36</v>
      </c>
      <c r="B233" s="109" t="s">
        <v>5</v>
      </c>
      <c r="C233" s="115" t="s">
        <v>178</v>
      </c>
      <c r="D233" s="116"/>
      <c r="E233" s="116"/>
      <c r="F233" s="116"/>
      <c r="G233" s="117"/>
      <c r="H233" s="109" t="s">
        <v>115</v>
      </c>
      <c r="I233" s="109"/>
      <c r="J233" s="109"/>
      <c r="K233" s="109"/>
      <c r="L233" s="109"/>
    </row>
    <row r="234" spans="1:12" ht="119.25" customHeight="1">
      <c r="A234" s="109"/>
      <c r="B234" s="109"/>
      <c r="C234" s="109" t="s">
        <v>43</v>
      </c>
      <c r="D234" s="109" t="s">
        <v>44</v>
      </c>
      <c r="E234" s="109" t="s">
        <v>45</v>
      </c>
      <c r="F234" s="109"/>
      <c r="G234" s="109" t="s">
        <v>67</v>
      </c>
      <c r="H234" s="109" t="s">
        <v>46</v>
      </c>
      <c r="I234" s="109" t="s">
        <v>68</v>
      </c>
      <c r="J234" s="109" t="s">
        <v>45</v>
      </c>
      <c r="K234" s="109"/>
      <c r="L234" s="109" t="s">
        <v>69</v>
      </c>
    </row>
    <row r="235" spans="1:12" ht="30">
      <c r="A235" s="109"/>
      <c r="B235" s="109"/>
      <c r="C235" s="109"/>
      <c r="D235" s="109"/>
      <c r="E235" s="4" t="s">
        <v>41</v>
      </c>
      <c r="F235" s="4" t="s">
        <v>42</v>
      </c>
      <c r="G235" s="109"/>
      <c r="H235" s="109"/>
      <c r="I235" s="109"/>
      <c r="J235" s="4" t="s">
        <v>41</v>
      </c>
      <c r="K235" s="4" t="s">
        <v>42</v>
      </c>
      <c r="L235" s="109"/>
    </row>
    <row r="236" spans="1:12" ht="15">
      <c r="A236" s="4">
        <v>1</v>
      </c>
      <c r="B236" s="4">
        <v>2</v>
      </c>
      <c r="C236" s="4">
        <v>3</v>
      </c>
      <c r="D236" s="4">
        <v>4</v>
      </c>
      <c r="E236" s="4">
        <v>5</v>
      </c>
      <c r="F236" s="4">
        <v>6</v>
      </c>
      <c r="G236" s="4">
        <v>7</v>
      </c>
      <c r="H236" s="4">
        <v>8</v>
      </c>
      <c r="I236" s="4">
        <v>9</v>
      </c>
      <c r="J236" s="4">
        <v>10</v>
      </c>
      <c r="K236" s="4">
        <v>11</v>
      </c>
      <c r="L236" s="4">
        <v>12</v>
      </c>
    </row>
    <row r="237" spans="1:12" ht="15">
      <c r="A237" s="20">
        <v>2111</v>
      </c>
      <c r="B237" s="18" t="s">
        <v>120</v>
      </c>
      <c r="C237" s="40">
        <f aca="true" t="shared" si="8" ref="C237:C245">J59</f>
        <v>6074300</v>
      </c>
      <c r="D237" s="41">
        <f aca="true" t="shared" si="9" ref="D237:D245">F217</f>
        <v>0</v>
      </c>
      <c r="E237" s="41"/>
      <c r="F237" s="41"/>
      <c r="G237" s="41">
        <f>C237-E237</f>
        <v>6074300</v>
      </c>
      <c r="H237" s="41">
        <f aca="true" t="shared" si="10" ref="H237:H245">N59</f>
        <v>6892700</v>
      </c>
      <c r="I237" s="41"/>
      <c r="J237" s="41"/>
      <c r="K237" s="41"/>
      <c r="L237" s="41">
        <f>H237-I237</f>
        <v>6892700</v>
      </c>
    </row>
    <row r="238" spans="1:12" ht="15">
      <c r="A238" s="20">
        <v>2120</v>
      </c>
      <c r="B238" s="18" t="s">
        <v>121</v>
      </c>
      <c r="C238" s="40">
        <f t="shared" si="8"/>
        <v>1300856</v>
      </c>
      <c r="D238" s="41">
        <f t="shared" si="9"/>
        <v>0</v>
      </c>
      <c r="E238" s="41"/>
      <c r="F238" s="41"/>
      <c r="G238" s="41">
        <f aca="true" t="shared" si="11" ref="G238:G245">C238-E238</f>
        <v>1300856</v>
      </c>
      <c r="H238" s="41">
        <f t="shared" si="10"/>
        <v>1516400</v>
      </c>
      <c r="I238" s="41"/>
      <c r="J238" s="41"/>
      <c r="K238" s="41"/>
      <c r="L238" s="41">
        <f aca="true" t="shared" si="12" ref="L238:L245">H238-I238</f>
        <v>1516400</v>
      </c>
    </row>
    <row r="239" spans="1:12" ht="26.25">
      <c r="A239" s="20">
        <v>2210</v>
      </c>
      <c r="B239" s="18" t="s">
        <v>122</v>
      </c>
      <c r="C239" s="40">
        <f t="shared" si="8"/>
        <v>309840</v>
      </c>
      <c r="D239" s="41">
        <f t="shared" si="9"/>
        <v>0</v>
      </c>
      <c r="E239" s="41"/>
      <c r="F239" s="41"/>
      <c r="G239" s="41">
        <f t="shared" si="11"/>
        <v>309840</v>
      </c>
      <c r="H239" s="41">
        <f t="shared" si="10"/>
        <v>458300</v>
      </c>
      <c r="I239" s="41"/>
      <c r="J239" s="41"/>
      <c r="K239" s="41"/>
      <c r="L239" s="41">
        <f t="shared" si="12"/>
        <v>458300</v>
      </c>
    </row>
    <row r="240" spans="1:12" ht="15">
      <c r="A240" s="20">
        <v>2240</v>
      </c>
      <c r="B240" s="18" t="s">
        <v>125</v>
      </c>
      <c r="C240" s="40">
        <f t="shared" si="8"/>
        <v>240500</v>
      </c>
      <c r="D240" s="41">
        <f t="shared" si="9"/>
        <v>0</v>
      </c>
      <c r="E240" s="41"/>
      <c r="F240" s="41"/>
      <c r="G240" s="41">
        <f t="shared" si="11"/>
        <v>240500</v>
      </c>
      <c r="H240" s="41">
        <f t="shared" si="10"/>
        <v>299500</v>
      </c>
      <c r="I240" s="41"/>
      <c r="J240" s="41"/>
      <c r="K240" s="41"/>
      <c r="L240" s="41">
        <f t="shared" si="12"/>
        <v>299500</v>
      </c>
    </row>
    <row r="241" spans="1:12" ht="15">
      <c r="A241" s="20">
        <v>2250</v>
      </c>
      <c r="B241" s="18" t="s">
        <v>126</v>
      </c>
      <c r="C241" s="40">
        <f t="shared" si="8"/>
        <v>3400</v>
      </c>
      <c r="D241" s="41">
        <f t="shared" si="9"/>
        <v>0</v>
      </c>
      <c r="E241" s="41"/>
      <c r="F241" s="41"/>
      <c r="G241" s="41">
        <f t="shared" si="11"/>
        <v>3400</v>
      </c>
      <c r="H241" s="41">
        <f t="shared" si="10"/>
        <v>7200</v>
      </c>
      <c r="I241" s="41"/>
      <c r="J241" s="41"/>
      <c r="K241" s="41"/>
      <c r="L241" s="41">
        <f t="shared" si="12"/>
        <v>7200</v>
      </c>
    </row>
    <row r="242" spans="1:12" ht="26.25">
      <c r="A242" s="20">
        <v>2270</v>
      </c>
      <c r="B242" s="18" t="s">
        <v>127</v>
      </c>
      <c r="C242" s="40">
        <f t="shared" si="8"/>
        <v>472842</v>
      </c>
      <c r="D242" s="41">
        <f t="shared" si="9"/>
        <v>71142</v>
      </c>
      <c r="E242" s="41">
        <f>D242</f>
        <v>71142</v>
      </c>
      <c r="F242" s="41"/>
      <c r="G242" s="41">
        <f t="shared" si="11"/>
        <v>401700</v>
      </c>
      <c r="H242" s="41">
        <f t="shared" si="10"/>
        <v>427000</v>
      </c>
      <c r="I242" s="41"/>
      <c r="J242" s="41"/>
      <c r="K242" s="41"/>
      <c r="L242" s="41">
        <f t="shared" si="12"/>
        <v>427000</v>
      </c>
    </row>
    <row r="243" spans="1:12" ht="39">
      <c r="A243" s="20">
        <v>2282</v>
      </c>
      <c r="B243" s="18" t="s">
        <v>128</v>
      </c>
      <c r="C243" s="40">
        <f t="shared" si="8"/>
        <v>2169</v>
      </c>
      <c r="D243" s="41">
        <f t="shared" si="9"/>
        <v>0</v>
      </c>
      <c r="E243" s="41"/>
      <c r="F243" s="41"/>
      <c r="G243" s="41">
        <f t="shared" si="11"/>
        <v>2169</v>
      </c>
      <c r="H243" s="41">
        <f t="shared" si="10"/>
        <v>3200</v>
      </c>
      <c r="I243" s="41"/>
      <c r="J243" s="41"/>
      <c r="K243" s="41"/>
      <c r="L243" s="41">
        <f t="shared" si="12"/>
        <v>3200</v>
      </c>
    </row>
    <row r="244" spans="1:12" ht="15">
      <c r="A244" s="19">
        <v>2800</v>
      </c>
      <c r="B244" s="18" t="s">
        <v>130</v>
      </c>
      <c r="C244" s="40">
        <f t="shared" si="8"/>
        <v>1135</v>
      </c>
      <c r="D244" s="41">
        <f t="shared" si="9"/>
        <v>0</v>
      </c>
      <c r="E244" s="41"/>
      <c r="F244" s="41"/>
      <c r="G244" s="41">
        <f t="shared" si="11"/>
        <v>1135</v>
      </c>
      <c r="H244" s="41">
        <f t="shared" si="10"/>
        <v>200</v>
      </c>
      <c r="I244" s="41"/>
      <c r="J244" s="41"/>
      <c r="K244" s="41"/>
      <c r="L244" s="41">
        <f t="shared" si="12"/>
        <v>200</v>
      </c>
    </row>
    <row r="245" spans="1:12" ht="26.25">
      <c r="A245" s="20">
        <v>3110</v>
      </c>
      <c r="B245" s="18" t="s">
        <v>131</v>
      </c>
      <c r="C245" s="40">
        <f t="shared" si="8"/>
        <v>9200</v>
      </c>
      <c r="D245" s="41">
        <f t="shared" si="9"/>
        <v>0</v>
      </c>
      <c r="E245" s="41"/>
      <c r="F245" s="41"/>
      <c r="G245" s="41">
        <f t="shared" si="11"/>
        <v>9200</v>
      </c>
      <c r="H245" s="41">
        <f t="shared" si="10"/>
        <v>156000</v>
      </c>
      <c r="I245" s="41"/>
      <c r="J245" s="41"/>
      <c r="K245" s="41"/>
      <c r="L245" s="41">
        <f t="shared" si="12"/>
        <v>156000</v>
      </c>
    </row>
    <row r="246" spans="1:15" ht="15">
      <c r="A246" s="4" t="s">
        <v>9</v>
      </c>
      <c r="B246" s="4" t="s">
        <v>12</v>
      </c>
      <c r="C246" s="40">
        <f aca="true" t="shared" si="13" ref="C246:L246">SUM(C237:C245)</f>
        <v>8414242</v>
      </c>
      <c r="D246" s="40">
        <f t="shared" si="13"/>
        <v>71142</v>
      </c>
      <c r="E246" s="40">
        <f t="shared" si="13"/>
        <v>71142</v>
      </c>
      <c r="F246" s="40">
        <f t="shared" si="13"/>
        <v>0</v>
      </c>
      <c r="G246" s="40">
        <f t="shared" si="13"/>
        <v>8343100</v>
      </c>
      <c r="H246" s="40">
        <f t="shared" si="13"/>
        <v>9760500</v>
      </c>
      <c r="I246" s="40">
        <f t="shared" si="13"/>
        <v>0</v>
      </c>
      <c r="J246" s="40">
        <f t="shared" si="13"/>
        <v>0</v>
      </c>
      <c r="K246" s="40">
        <f t="shared" si="13"/>
        <v>0</v>
      </c>
      <c r="L246" s="40">
        <f t="shared" si="13"/>
        <v>9760500</v>
      </c>
      <c r="O246" s="21"/>
    </row>
    <row r="249" spans="1:9" ht="15" customHeight="1">
      <c r="A249" s="120" t="s">
        <v>181</v>
      </c>
      <c r="B249" s="120"/>
      <c r="C249" s="120"/>
      <c r="D249" s="120"/>
      <c r="E249" s="120"/>
      <c r="F249" s="120"/>
      <c r="G249" s="120"/>
      <c r="H249" s="120"/>
      <c r="I249" s="120"/>
    </row>
    <row r="250" ht="15">
      <c r="I250" s="3" t="s">
        <v>3</v>
      </c>
    </row>
    <row r="251" spans="1:9" ht="136.5" customHeight="1">
      <c r="A251" s="4" t="s">
        <v>36</v>
      </c>
      <c r="B251" s="4" t="s">
        <v>5</v>
      </c>
      <c r="C251" s="4" t="s">
        <v>37</v>
      </c>
      <c r="D251" s="4" t="s">
        <v>47</v>
      </c>
      <c r="E251" s="4" t="s">
        <v>182</v>
      </c>
      <c r="F251" s="4" t="s">
        <v>183</v>
      </c>
      <c r="G251" s="4" t="s">
        <v>184</v>
      </c>
      <c r="H251" s="4" t="s">
        <v>48</v>
      </c>
      <c r="I251" s="4" t="s">
        <v>49</v>
      </c>
    </row>
    <row r="252" spans="1:9" ht="12" customHeight="1">
      <c r="A252" s="4">
        <v>1</v>
      </c>
      <c r="B252" s="4">
        <v>2</v>
      </c>
      <c r="C252" s="4">
        <v>3</v>
      </c>
      <c r="D252" s="4">
        <v>4</v>
      </c>
      <c r="E252" s="4">
        <v>5</v>
      </c>
      <c r="F252" s="4">
        <v>6</v>
      </c>
      <c r="G252" s="4">
        <v>7</v>
      </c>
      <c r="H252" s="4">
        <v>8</v>
      </c>
      <c r="I252" s="4">
        <v>9</v>
      </c>
    </row>
    <row r="253" spans="1:9" ht="15">
      <c r="A253" s="20">
        <v>2111</v>
      </c>
      <c r="B253" s="18" t="s">
        <v>120</v>
      </c>
      <c r="C253" s="41">
        <v>5045400</v>
      </c>
      <c r="D253" s="41">
        <v>5045400</v>
      </c>
      <c r="E253" s="4">
        <v>0</v>
      </c>
      <c r="F253" s="4">
        <v>0</v>
      </c>
      <c r="G253" s="4">
        <v>0</v>
      </c>
      <c r="H253" s="4"/>
      <c r="I253" s="4"/>
    </row>
    <row r="254" spans="1:9" ht="15">
      <c r="A254" s="20">
        <v>2120</v>
      </c>
      <c r="B254" s="18" t="s">
        <v>121</v>
      </c>
      <c r="C254" s="41">
        <v>1092700</v>
      </c>
      <c r="D254" s="41">
        <v>1092578</v>
      </c>
      <c r="E254" s="4">
        <v>0</v>
      </c>
      <c r="F254" s="4">
        <v>0</v>
      </c>
      <c r="G254" s="4">
        <v>0</v>
      </c>
      <c r="H254" s="4" t="s">
        <v>9</v>
      </c>
      <c r="I254" s="4" t="s">
        <v>9</v>
      </c>
    </row>
    <row r="255" spans="1:9" ht="26.25">
      <c r="A255" s="20">
        <v>2210</v>
      </c>
      <c r="B255" s="18" t="s">
        <v>122</v>
      </c>
      <c r="C255" s="41">
        <v>301690</v>
      </c>
      <c r="D255" s="41">
        <v>270380</v>
      </c>
      <c r="E255" s="4">
        <v>0</v>
      </c>
      <c r="F255" s="4">
        <v>0</v>
      </c>
      <c r="G255" s="4">
        <v>0</v>
      </c>
      <c r="H255" s="4"/>
      <c r="I255" s="4"/>
    </row>
    <row r="256" spans="1:9" ht="15">
      <c r="A256" s="20">
        <v>2240</v>
      </c>
      <c r="B256" s="18" t="s">
        <v>125</v>
      </c>
      <c r="C256" s="41">
        <v>246700</v>
      </c>
      <c r="D256" s="41">
        <v>246556</v>
      </c>
      <c r="E256" s="4">
        <v>0</v>
      </c>
      <c r="F256" s="4">
        <v>0</v>
      </c>
      <c r="G256" s="4">
        <v>0</v>
      </c>
      <c r="H256" s="4"/>
      <c r="I256" s="4"/>
    </row>
    <row r="257" spans="1:9" ht="15">
      <c r="A257" s="20">
        <v>2250</v>
      </c>
      <c r="B257" s="18" t="s">
        <v>126</v>
      </c>
      <c r="C257" s="41">
        <v>1770</v>
      </c>
      <c r="D257" s="41">
        <v>1770</v>
      </c>
      <c r="E257" s="4">
        <v>0</v>
      </c>
      <c r="F257" s="4">
        <v>0</v>
      </c>
      <c r="G257" s="4">
        <v>0</v>
      </c>
      <c r="H257" s="4"/>
      <c r="I257" s="4"/>
    </row>
    <row r="258" spans="1:9" ht="26.25">
      <c r="A258" s="20">
        <v>2270</v>
      </c>
      <c r="B258" s="18" t="s">
        <v>127</v>
      </c>
      <c r="C258" s="42">
        <v>340600</v>
      </c>
      <c r="D258" s="41">
        <v>257791</v>
      </c>
      <c r="E258" s="4">
        <v>0</v>
      </c>
      <c r="F258" s="4">
        <v>0</v>
      </c>
      <c r="G258" s="4">
        <v>0</v>
      </c>
      <c r="H258" s="4"/>
      <c r="I258" s="4"/>
    </row>
    <row r="259" spans="1:9" ht="39">
      <c r="A259" s="20">
        <v>2282</v>
      </c>
      <c r="B259" s="18" t="s">
        <v>128</v>
      </c>
      <c r="C259" s="41">
        <v>1730</v>
      </c>
      <c r="D259" s="41">
        <v>1730</v>
      </c>
      <c r="E259" s="4">
        <v>0</v>
      </c>
      <c r="F259" s="4">
        <v>0</v>
      </c>
      <c r="G259" s="4">
        <v>0</v>
      </c>
      <c r="H259" s="4"/>
      <c r="I259" s="4"/>
    </row>
    <row r="260" spans="1:9" ht="15">
      <c r="A260" s="19">
        <v>2800</v>
      </c>
      <c r="B260" s="18" t="s">
        <v>130</v>
      </c>
      <c r="C260" s="41">
        <v>710</v>
      </c>
      <c r="D260" s="41">
        <v>695</v>
      </c>
      <c r="E260" s="4">
        <v>0</v>
      </c>
      <c r="F260" s="4">
        <v>0</v>
      </c>
      <c r="G260" s="4">
        <v>0</v>
      </c>
      <c r="H260" s="4" t="s">
        <v>9</v>
      </c>
      <c r="I260" s="4" t="s">
        <v>9</v>
      </c>
    </row>
    <row r="261" spans="1:9" ht="26.25">
      <c r="A261" s="20">
        <v>3110</v>
      </c>
      <c r="B261" s="18" t="s">
        <v>131</v>
      </c>
      <c r="C261" s="41"/>
      <c r="D261" s="41"/>
      <c r="E261" s="4"/>
      <c r="F261" s="4"/>
      <c r="G261" s="4"/>
      <c r="H261" s="4"/>
      <c r="I261" s="4"/>
    </row>
    <row r="262" spans="1:9" ht="15">
      <c r="A262" s="4" t="s">
        <v>9</v>
      </c>
      <c r="B262" s="4" t="s">
        <v>12</v>
      </c>
      <c r="C262" s="40">
        <f>SUM(C253:C261)</f>
        <v>7031300</v>
      </c>
      <c r="D262" s="40">
        <f>SUM(D253:D261)</f>
        <v>6916900</v>
      </c>
      <c r="E262" s="4">
        <f>SUM(E253:E261)</f>
        <v>0</v>
      </c>
      <c r="F262" s="4">
        <f>SUM(F253:F261)</f>
        <v>0</v>
      </c>
      <c r="G262" s="4">
        <f>SUM(G253:G261)</f>
        <v>0</v>
      </c>
      <c r="H262" s="4" t="s">
        <v>9</v>
      </c>
      <c r="I262" s="4" t="s">
        <v>9</v>
      </c>
    </row>
    <row r="265" spans="1:9" ht="15" customHeight="1">
      <c r="A265" s="133" t="s">
        <v>185</v>
      </c>
      <c r="B265" s="133"/>
      <c r="C265" s="133"/>
      <c r="D265" s="133"/>
      <c r="E265" s="133"/>
      <c r="F265" s="133"/>
      <c r="G265" s="133"/>
      <c r="H265" s="133"/>
      <c r="I265" s="133"/>
    </row>
    <row r="266" spans="1:9" ht="63" customHeight="1">
      <c r="A266" s="110" t="s">
        <v>195</v>
      </c>
      <c r="B266" s="112"/>
      <c r="C266" s="112"/>
      <c r="D266" s="112"/>
      <c r="E266" s="112"/>
      <c r="F266" s="112"/>
      <c r="G266" s="112"/>
      <c r="H266" s="112"/>
      <c r="I266" s="112"/>
    </row>
    <row r="267" spans="1:9" ht="45.75" customHeight="1">
      <c r="A267" s="114" t="s">
        <v>186</v>
      </c>
      <c r="B267" s="114"/>
      <c r="C267" s="114"/>
      <c r="D267" s="114"/>
      <c r="E267" s="114"/>
      <c r="F267" s="114"/>
      <c r="G267" s="114"/>
      <c r="H267" s="114"/>
      <c r="I267" s="114"/>
    </row>
    <row r="268" spans="1:9" ht="56.25" customHeight="1">
      <c r="A268" s="110" t="s">
        <v>215</v>
      </c>
      <c r="B268" s="113"/>
      <c r="C268" s="113"/>
      <c r="D268" s="113"/>
      <c r="E268" s="113"/>
      <c r="F268" s="113"/>
      <c r="G268" s="113"/>
      <c r="H268" s="113"/>
      <c r="I268" s="113"/>
    </row>
    <row r="269" spans="1:9" s="12" customFormat="1" ht="12.75" customHeight="1">
      <c r="A269" s="128" t="s">
        <v>75</v>
      </c>
      <c r="B269" s="128"/>
      <c r="C269" s="10"/>
      <c r="D269" s="11"/>
      <c r="G269" s="108" t="s">
        <v>78</v>
      </c>
      <c r="H269" s="108"/>
      <c r="I269" s="108"/>
    </row>
    <row r="270" spans="1:9" s="8" customFormat="1" ht="15" customHeight="1">
      <c r="A270" s="9"/>
      <c r="D270" s="7" t="s">
        <v>50</v>
      </c>
      <c r="G270" s="127" t="s">
        <v>51</v>
      </c>
      <c r="H270" s="127"/>
      <c r="I270" s="127"/>
    </row>
    <row r="271" spans="1:9" s="12" customFormat="1" ht="12.75" customHeight="1">
      <c r="A271" s="128" t="s">
        <v>76</v>
      </c>
      <c r="B271" s="128"/>
      <c r="C271" s="10"/>
      <c r="D271" s="11"/>
      <c r="G271" s="108" t="s">
        <v>77</v>
      </c>
      <c r="H271" s="108"/>
      <c r="I271" s="108"/>
    </row>
    <row r="272" spans="1:9" s="8" customFormat="1" ht="15" customHeight="1">
      <c r="A272" s="9"/>
      <c r="D272" s="7" t="s">
        <v>50</v>
      </c>
      <c r="G272" s="127" t="s">
        <v>51</v>
      </c>
      <c r="H272" s="127"/>
      <c r="I272" s="127"/>
    </row>
  </sheetData>
  <sheetProtection/>
  <mergeCells count="173">
    <mergeCell ref="G270:I270"/>
    <mergeCell ref="A271:B271"/>
    <mergeCell ref="G271:I271"/>
    <mergeCell ref="G272:I272"/>
    <mergeCell ref="A249:I249"/>
    <mergeCell ref="A265:I265"/>
    <mergeCell ref="A266:I266"/>
    <mergeCell ref="A267:I267"/>
    <mergeCell ref="A268:I268"/>
    <mergeCell ref="A269:B269"/>
    <mergeCell ref="G269:I269"/>
    <mergeCell ref="E234:F234"/>
    <mergeCell ref="G234:G235"/>
    <mergeCell ref="H234:H235"/>
    <mergeCell ref="I234:I235"/>
    <mergeCell ref="J234:K234"/>
    <mergeCell ref="L234:L235"/>
    <mergeCell ref="G214:G215"/>
    <mergeCell ref="H214:I214"/>
    <mergeCell ref="J214:J215"/>
    <mergeCell ref="A231:L231"/>
    <mergeCell ref="A233:A235"/>
    <mergeCell ref="B233:B235"/>
    <mergeCell ref="C233:G233"/>
    <mergeCell ref="H233:L233"/>
    <mergeCell ref="C234:C235"/>
    <mergeCell ref="D234:D235"/>
    <mergeCell ref="A209:J209"/>
    <mergeCell ref="A210:M210"/>
    <mergeCell ref="A211:J211"/>
    <mergeCell ref="A212:J212"/>
    <mergeCell ref="A214:A215"/>
    <mergeCell ref="B214:B215"/>
    <mergeCell ref="C214:C215"/>
    <mergeCell ref="D214:D215"/>
    <mergeCell ref="E214:E215"/>
    <mergeCell ref="F214:F215"/>
    <mergeCell ref="A200:M200"/>
    <mergeCell ref="A202:A203"/>
    <mergeCell ref="B202:B203"/>
    <mergeCell ref="C202:C203"/>
    <mergeCell ref="D202:E202"/>
    <mergeCell ref="F202:G202"/>
    <mergeCell ref="H202:I202"/>
    <mergeCell ref="J202:K202"/>
    <mergeCell ref="L202:M202"/>
    <mergeCell ref="A191:I191"/>
    <mergeCell ref="A193:A194"/>
    <mergeCell ref="B193:B194"/>
    <mergeCell ref="C193:C194"/>
    <mergeCell ref="D193:F193"/>
    <mergeCell ref="G193:I193"/>
    <mergeCell ref="A183:L183"/>
    <mergeCell ref="A185:A186"/>
    <mergeCell ref="B185:B186"/>
    <mergeCell ref="C185:C186"/>
    <mergeCell ref="D185:F185"/>
    <mergeCell ref="G185:I185"/>
    <mergeCell ref="J185:L185"/>
    <mergeCell ref="I172:J172"/>
    <mergeCell ref="K172:K173"/>
    <mergeCell ref="L172:L173"/>
    <mergeCell ref="M172:M173"/>
    <mergeCell ref="N172:N173"/>
    <mergeCell ref="A182:L182"/>
    <mergeCell ref="A169:N169"/>
    <mergeCell ref="A171:A173"/>
    <mergeCell ref="B171:B173"/>
    <mergeCell ref="C171:F171"/>
    <mergeCell ref="G171:J171"/>
    <mergeCell ref="K171:L171"/>
    <mergeCell ref="M171:N171"/>
    <mergeCell ref="C172:D172"/>
    <mergeCell ref="E172:F172"/>
    <mergeCell ref="G172:H172"/>
    <mergeCell ref="A156:K156"/>
    <mergeCell ref="A158:A159"/>
    <mergeCell ref="B158:C158"/>
    <mergeCell ref="D158:E158"/>
    <mergeCell ref="F158:G158"/>
    <mergeCell ref="H158:I158"/>
    <mergeCell ref="J158:K158"/>
    <mergeCell ref="K129:M129"/>
    <mergeCell ref="A142:J142"/>
    <mergeCell ref="A144:A145"/>
    <mergeCell ref="B144:B145"/>
    <mergeCell ref="C144:C145"/>
    <mergeCell ref="D144:D145"/>
    <mergeCell ref="E144:G144"/>
    <mergeCell ref="H144:J144"/>
    <mergeCell ref="A129:A130"/>
    <mergeCell ref="B129:B130"/>
    <mergeCell ref="C129:C130"/>
    <mergeCell ref="D129:D130"/>
    <mergeCell ref="E129:G129"/>
    <mergeCell ref="H129:J129"/>
    <mergeCell ref="A118:A119"/>
    <mergeCell ref="B118:B119"/>
    <mergeCell ref="C118:F118"/>
    <mergeCell ref="G118:J118"/>
    <mergeCell ref="A126:M126"/>
    <mergeCell ref="A127:M127"/>
    <mergeCell ref="A107:A108"/>
    <mergeCell ref="B107:B108"/>
    <mergeCell ref="C107:F107"/>
    <mergeCell ref="G107:J107"/>
    <mergeCell ref="K107:N107"/>
    <mergeCell ref="A116:J116"/>
    <mergeCell ref="A98:A99"/>
    <mergeCell ref="B98:B99"/>
    <mergeCell ref="C98:F98"/>
    <mergeCell ref="G98:J98"/>
    <mergeCell ref="A104:N104"/>
    <mergeCell ref="A105:N105"/>
    <mergeCell ref="A79:J79"/>
    <mergeCell ref="A81:A82"/>
    <mergeCell ref="B81:B82"/>
    <mergeCell ref="C81:F81"/>
    <mergeCell ref="G81:J81"/>
    <mergeCell ref="A96:J96"/>
    <mergeCell ref="A71:N71"/>
    <mergeCell ref="A73:A74"/>
    <mergeCell ref="B73:B74"/>
    <mergeCell ref="C73:F73"/>
    <mergeCell ref="G73:J73"/>
    <mergeCell ref="K73:N73"/>
    <mergeCell ref="A54:N54"/>
    <mergeCell ref="A56:A57"/>
    <mergeCell ref="B56:B57"/>
    <mergeCell ref="C56:F56"/>
    <mergeCell ref="G56:J56"/>
    <mergeCell ref="K56:N56"/>
    <mergeCell ref="A39:J39"/>
    <mergeCell ref="A41:A42"/>
    <mergeCell ref="B41:B42"/>
    <mergeCell ref="C41:F41"/>
    <mergeCell ref="G41:J41"/>
    <mergeCell ref="A53:N53"/>
    <mergeCell ref="A26:N26"/>
    <mergeCell ref="A28:A29"/>
    <mergeCell ref="B28:B29"/>
    <mergeCell ref="C28:F28"/>
    <mergeCell ref="G28:J28"/>
    <mergeCell ref="K28:N28"/>
    <mergeCell ref="A25:N25"/>
    <mergeCell ref="GC22:IA22"/>
    <mergeCell ref="A23:P23"/>
    <mergeCell ref="A24:P24"/>
    <mergeCell ref="A20:P20"/>
    <mergeCell ref="A21:P21"/>
    <mergeCell ref="A22:P22"/>
    <mergeCell ref="AG22:CD22"/>
    <mergeCell ref="CE22:EC22"/>
    <mergeCell ref="ED22:GB22"/>
    <mergeCell ref="A14:N14"/>
    <mergeCell ref="A15:N15"/>
    <mergeCell ref="A16:N16"/>
    <mergeCell ref="A17:N17"/>
    <mergeCell ref="A18:N18"/>
    <mergeCell ref="A19:P19"/>
    <mergeCell ref="A10:N10"/>
    <mergeCell ref="O10:P10"/>
    <mergeCell ref="A11:L11"/>
    <mergeCell ref="M11:P11"/>
    <mergeCell ref="A12:L12"/>
    <mergeCell ref="M12:P12"/>
    <mergeCell ref="A6:P6"/>
    <mergeCell ref="A7:N7"/>
    <mergeCell ref="O7:P7"/>
    <mergeCell ref="A8:N8"/>
    <mergeCell ref="O8:P8"/>
    <mergeCell ref="A9:N9"/>
    <mergeCell ref="O9:P9"/>
  </mergeCells>
  <printOptions/>
  <pageMargins left="0.15748031496062992" right="0.15748031496062992" top="0.31496062992125984" bottom="0.2755905511811024" header="0.31496062992125984" footer="0.31496062992125984"/>
  <pageSetup fitToHeight="5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2018-12-22T14:58:54Z</cp:lastPrinted>
  <dcterms:created xsi:type="dcterms:W3CDTF">2018-08-27T10:46:38Z</dcterms:created>
  <dcterms:modified xsi:type="dcterms:W3CDTF">2023-06-07T14:15:32Z</dcterms:modified>
  <cp:category/>
  <cp:version/>
  <cp:contentType/>
  <cp:contentStatus/>
</cp:coreProperties>
</file>